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Tableau d'amortissement - simu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<sst xmlns="http://schemas.openxmlformats.org/spreadsheetml/2006/main" count="24" uniqueCount="24">
  <si>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Simulateur de tableau d'amortissement excel </t>
  </si>
  <si>
    <t>Caractéristiques du prêt</t>
  </si>
  <si>
    <t>Taux annuel</t>
  </si>
  <si>
    <t>Capital emprunté</t>
  </si>
  <si>
    <t>Indiquez dans le tableau ci-dessus les données de votre prêt
ou du projet envisagé : le taux, le montant du prêt ainsi que la
durée de remboursement.</t>
  </si>
  <si>
    <t>Tableau d'amortissement mensuel du prêt</t>
  </si>
  <si>
    <t>Mois</t>
  </si>
  <si>
    <t>Part de capital</t>
  </si>
  <si>
    <t>Part d'intérêts</t>
  </si>
  <si>
    <t>Montant des mensualités</t>
  </si>
  <si>
    <t>Montant total à rembourser</t>
  </si>
  <si>
    <t>Montant des intérêts</t>
  </si>
  <si>
    <t>Nombre de mensualités</t>
  </si>
  <si>
    <t>Durée du prêt (en années - 25 max)</t>
  </si>
  <si>
    <t>Résultats</t>
  </si>
  <si>
    <t>Simulateur proposé par Selectra à titre informatif et sans aucune garantie ni valeur contractuelle.</t>
  </si>
  <si>
    <t>Courtier</t>
  </si>
  <si>
    <t>Plus d'infos crédit immo</t>
  </si>
  <si>
    <t>Calcul prêt immo</t>
  </si>
  <si>
    <t>Taux du prêt</t>
  </si>
  <si>
    <t>Capital restant dû</t>
  </si>
  <si>
    <t>Mensualité à payer</t>
  </si>
  <si>
    <t>TOTAL</t>
  </si>
  <si>
    <t>-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</si>
</sst>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&quot; €&quot;_-;\-* #,##0&quot; €&quot;_-;_-* \-??&quot; €&quot;_-;_-@"/>
    <numFmt numFmtId="165" formatCode="#,##0&quot; €&quot;;[Red]\-#,##0&quot; €&quot;"/>
    <numFmt numFmtId="166" formatCode="0\ %"/>
    <numFmt numFmtId="167" formatCode="0.00\ %"/>
    <numFmt numFmtId="168" formatCode="#,##0.00&quot; €&quot;;[Red]\-#,##0.00&quot; €&quot;"/>
    <numFmt numFmtId="169" formatCode="_-* #,##0.00&quot; €&quot;_-;\-* #,##0.00&quot; €&quot;_-;_-* \-??&quot; €&quot;_-;_-@"/>
  </numFmts>
  <fonts count="64">
    <font>
      <sz val="11"/>
      <color rgb="FF000000"/>
      <name val="Calibri"/>
      <family val="0"/>
    </font>
    <font>
      <sz val="12"/>
      <color indexed="8"/>
      <name val="Calibri"/>
      <family val="2"/>
    </font>
    <font>
      <sz val="11"/>
      <color indexed="8"/>
      <name val="Roboto"/>
      <family val="0"/>
    </font>
    <font>
      <b/>
      <sz val="18"/>
      <color indexed="9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sz val="12"/>
      <color indexed="8"/>
      <name val="Roboto"/>
      <family val="0"/>
    </font>
    <font>
      <b/>
      <sz val="12"/>
      <color indexed="8"/>
      <name val="Roboto"/>
      <family val="0"/>
    </font>
    <font>
      <sz val="11"/>
      <name val="Calibri"/>
      <family val="0"/>
    </font>
    <font>
      <sz val="12"/>
      <name val="Roboto"/>
      <family val="0"/>
    </font>
    <font>
      <sz val="11"/>
      <color indexed="8"/>
      <name val="Inconsolata"/>
      <family val="0"/>
    </font>
    <font>
      <i/>
      <sz val="11"/>
      <color indexed="8"/>
      <name val="Roboto"/>
      <family val="0"/>
    </font>
    <font>
      <u val="single"/>
      <sz val="11"/>
      <color indexed="30"/>
      <name val="Calibri"/>
      <family val="2"/>
    </font>
    <font>
      <i/>
      <sz val="10"/>
      <color indexed="8"/>
      <name val="Roboto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Roboto"/>
      <family val="0"/>
    </font>
    <font>
      <b/>
      <sz val="18"/>
      <color rgb="FFFFFFFF"/>
      <name val="Roboto"/>
      <family val="0"/>
    </font>
    <font>
      <sz val="11"/>
      <color theme="1"/>
      <name val="Roboto"/>
      <family val="0"/>
    </font>
    <font>
      <sz val="12"/>
      <color rgb="FF000000"/>
      <name val="Roboto"/>
      <family val="0"/>
    </font>
    <font>
      <sz val="12"/>
      <color theme="1"/>
      <name val="Roboto"/>
      <family val="0"/>
    </font>
    <font>
      <b/>
      <sz val="11"/>
      <color rgb="FF000000"/>
      <name val="Roboto"/>
      <family val="0"/>
    </font>
    <font>
      <sz val="11"/>
      <color rgb="FF000000"/>
      <name val="Inconsolata"/>
      <family val="0"/>
    </font>
    <font>
      <i/>
      <sz val="11"/>
      <color rgb="FF000000"/>
      <name val="Roboto"/>
      <family val="0"/>
    </font>
    <font>
      <i/>
      <sz val="10"/>
      <color rgb="FF000000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b/>
      <sz val="11"/>
      <color rgb="FF000000"/>
      <name val="Calibri"/>
      <family val="2"/>
    </font>
    <font>
      <b/>
      <sz val="12"/>
      <color rgb="FF000000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10" xfId="0" applyFont="1" applyBorder="1" applyAlignment="1">
      <alignment/>
    </xf>
    <xf numFmtId="165" fontId="51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0" fontId="51" fillId="0" borderId="11" xfId="0" applyFont="1" applyBorder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165" fontId="54" fillId="0" borderId="0" xfId="0" applyNumberFormat="1" applyFont="1" applyAlignment="1">
      <alignment vertical="center"/>
    </xf>
    <xf numFmtId="166" fontId="54" fillId="0" borderId="0" xfId="0" applyNumberFormat="1" applyFont="1" applyAlignment="1">
      <alignment vertical="center"/>
    </xf>
    <xf numFmtId="167" fontId="54" fillId="0" borderId="0" xfId="0" applyNumberFormat="1" applyFont="1" applyAlignment="1">
      <alignment vertic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167" fontId="51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0" fillId="0" borderId="0" xfId="0" applyFont="1" applyAlignment="1">
      <alignment/>
    </xf>
    <xf numFmtId="0" fontId="56" fillId="0" borderId="12" xfId="0" applyFont="1" applyBorder="1" applyAlignment="1">
      <alignment/>
    </xf>
    <xf numFmtId="0" fontId="51" fillId="0" borderId="13" xfId="0" applyNumberFormat="1" applyFont="1" applyFill="1" applyBorder="1" applyAlignment="1">
      <alignment/>
    </xf>
    <xf numFmtId="164" fontId="53" fillId="0" borderId="0" xfId="0" applyNumberFormat="1" applyFont="1" applyAlignment="1">
      <alignment/>
    </xf>
    <xf numFmtId="168" fontId="51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0" fontId="56" fillId="35" borderId="14" xfId="0" applyNumberFormat="1" applyFont="1" applyFill="1" applyBorder="1" applyAlignment="1">
      <alignment/>
    </xf>
    <xf numFmtId="164" fontId="56" fillId="35" borderId="13" xfId="0" applyNumberFormat="1" applyFont="1" applyFill="1" applyBorder="1" applyAlignment="1">
      <alignment/>
    </xf>
    <xf numFmtId="1" fontId="56" fillId="35" borderId="15" xfId="0" applyNumberFormat="1" applyFont="1" applyFill="1" applyBorder="1" applyAlignment="1">
      <alignment/>
    </xf>
    <xf numFmtId="0" fontId="5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6" fillId="36" borderId="12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51" fillId="36" borderId="10" xfId="0" applyFont="1" applyFill="1" applyBorder="1" applyAlignment="1">
      <alignment/>
    </xf>
    <xf numFmtId="165" fontId="51" fillId="36" borderId="0" xfId="0" applyNumberFormat="1" applyFont="1" applyFill="1" applyAlignment="1">
      <alignment/>
    </xf>
    <xf numFmtId="166" fontId="51" fillId="36" borderId="0" xfId="0" applyNumberFormat="1" applyFont="1" applyFill="1" applyAlignment="1">
      <alignment/>
    </xf>
    <xf numFmtId="0" fontId="51" fillId="36" borderId="11" xfId="0" applyFont="1" applyFill="1" applyBorder="1" applyAlignment="1">
      <alignment/>
    </xf>
    <xf numFmtId="0" fontId="53" fillId="36" borderId="0" xfId="0" applyFont="1" applyFill="1" applyAlignment="1">
      <alignment/>
    </xf>
    <xf numFmtId="0" fontId="6" fillId="36" borderId="0" xfId="0" applyFont="1" applyFill="1" applyAlignment="1">
      <alignment/>
    </xf>
    <xf numFmtId="164" fontId="59" fillId="36" borderId="0" xfId="0" applyNumberFormat="1" applyFont="1" applyFill="1" applyAlignment="1">
      <alignment/>
    </xf>
    <xf numFmtId="0" fontId="60" fillId="0" borderId="16" xfId="0" applyFont="1" applyBorder="1" applyAlignment="1">
      <alignment/>
    </xf>
    <xf numFmtId="0" fontId="43" fillId="0" borderId="17" xfId="53" applyBorder="1" applyAlignment="1">
      <alignment/>
    </xf>
    <xf numFmtId="0" fontId="43" fillId="0" borderId="18" xfId="53" applyBorder="1" applyAlignment="1">
      <alignment/>
    </xf>
    <xf numFmtId="168" fontId="53" fillId="0" borderId="0" xfId="0" applyNumberFormat="1" applyFont="1" applyAlignment="1">
      <alignment/>
    </xf>
    <xf numFmtId="169" fontId="51" fillId="0" borderId="14" xfId="0" applyNumberFormat="1" applyFont="1" applyFill="1" applyBorder="1" applyAlignment="1">
      <alignment/>
    </xf>
    <xf numFmtId="169" fontId="51" fillId="0" borderId="13" xfId="0" applyNumberFormat="1" applyFont="1" applyFill="1" applyBorder="1" applyAlignment="1">
      <alignment/>
    </xf>
    <xf numFmtId="169" fontId="51" fillId="0" borderId="15" xfId="0" applyNumberFormat="1" applyFont="1" applyFill="1" applyBorder="1" applyAlignment="1">
      <alignment/>
    </xf>
    <xf numFmtId="0" fontId="61" fillId="0" borderId="0" xfId="0" applyFont="1" applyAlignment="1">
      <alignment/>
    </xf>
    <xf numFmtId="168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right"/>
    </xf>
    <xf numFmtId="168" fontId="61" fillId="0" borderId="0" xfId="0" applyNumberFormat="1" applyFont="1" applyAlignment="1">
      <alignment horizontal="center"/>
    </xf>
    <xf numFmtId="0" fontId="63" fillId="3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lectra.info/finance/guides/credit-immo/courtier" TargetMode="External" /><Relationship Id="rId2" Type="http://schemas.openxmlformats.org/officeDocument/2006/relationships/hyperlink" Target="https://selectra.info/finance/guides/credit-immo/taux-credit-immo" TargetMode="External" /><Relationship Id="rId3" Type="http://schemas.openxmlformats.org/officeDocument/2006/relationships/hyperlink" Target="https://selectra.info/finance/guides/credit-immo/calcu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7"/>
  <sheetViews>
    <sheetView showGridLines="0" tabSelected="1" zoomScale="114" zoomScaleNormal="114" zoomScalePageLayoutView="0" workbookViewId="0" topLeftCell="A8">
      <selection activeCell="C8" sqref="C8"/>
    </sheetView>
  </sheetViews>
  <sheetFormatPr defaultColWidth="14.57421875" defaultRowHeight="15" customHeight="1"/>
  <cols>
    <col min="1" max="1" width="3.421875" style="0" customWidth="1"/>
    <col min="2" max="2" width="31.00390625" style="0" customWidth="1"/>
    <col min="3" max="4" width="18.7109375" style="0" customWidth="1"/>
    <col min="5" max="5" width="21.7109375" style="0" customWidth="1"/>
    <col min="6" max="6" width="18.7109375" style="0" customWidth="1"/>
    <col min="7" max="12" width="8.421875" style="0" customWidth="1"/>
    <col min="13" max="13" width="9.421875" style="0" customWidth="1"/>
    <col min="14" max="19" width="8.421875" style="0" customWidth="1"/>
    <col min="20" max="20" width="11.421875" style="0" customWidth="1"/>
    <col min="21" max="23" width="8.421875" style="0" customWidth="1"/>
    <col min="24" max="26" width="8.7109375" style="0" customWidth="1"/>
    <col min="27" max="16384" width="14.421875" style="0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4" customFormat="1" ht="19.5" customHeight="1" thickBot="1">
      <c r="A4" s="33"/>
      <c r="B4" s="33"/>
      <c r="C4" s="33"/>
      <c r="D4" s="45" t="s">
        <v>15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34" customFormat="1" ht="14.25" customHeight="1" thickBot="1">
      <c r="A5" s="35"/>
      <c r="B5" s="36" t="s">
        <v>1</v>
      </c>
      <c r="C5" s="37"/>
      <c r="D5" s="38"/>
      <c r="E5" s="38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s="34" customFormat="1" ht="14.25" customHeight="1">
      <c r="A6" s="35"/>
      <c r="B6" s="39" t="s">
        <v>2</v>
      </c>
      <c r="C6" s="30">
        <v>0.012</v>
      </c>
      <c r="D6" s="38"/>
      <c r="E6" s="37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34" customFormat="1" ht="15" customHeight="1">
      <c r="A7" s="35"/>
      <c r="B7" s="39" t="s">
        <v>3</v>
      </c>
      <c r="C7" s="31">
        <v>200000</v>
      </c>
      <c r="D7" s="3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40"/>
      <c r="U7" s="41"/>
      <c r="V7" s="33"/>
      <c r="W7" s="33"/>
      <c r="X7" s="33"/>
      <c r="Y7" s="33"/>
      <c r="Z7" s="33"/>
    </row>
    <row r="8" spans="1:26" s="34" customFormat="1" ht="15" customHeight="1" thickBot="1">
      <c r="A8" s="35"/>
      <c r="B8" s="42" t="s">
        <v>13</v>
      </c>
      <c r="C8" s="32">
        <v>20</v>
      </c>
      <c r="D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34" customFormat="1" ht="14.25" customHeight="1">
      <c r="A9" s="35"/>
      <c r="B9" s="43"/>
      <c r="C9" s="35"/>
      <c r="D9" s="35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34" customFormat="1" ht="14.25" customHeight="1">
      <c r="A10" s="35"/>
      <c r="B10" s="44" t="s">
        <v>4</v>
      </c>
      <c r="C10" s="35"/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25" customHeight="1" thickBot="1">
      <c r="A11" s="4"/>
      <c r="B11" s="10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thickBot="1">
      <c r="A12" s="4"/>
      <c r="B12" s="25" t="s">
        <v>14</v>
      </c>
      <c r="C12" s="5"/>
      <c r="D12" s="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/>
      <c r="B13" s="6" t="s">
        <v>9</v>
      </c>
      <c r="C13" s="50">
        <f>C20</f>
        <v>937.7441029214727</v>
      </c>
      <c r="E13" s="46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4" customFormat="1" ht="14.25" customHeight="1">
      <c r="A14" s="4"/>
      <c r="B14" s="6" t="s">
        <v>12</v>
      </c>
      <c r="C14" s="26">
        <f>C8*12</f>
        <v>240</v>
      </c>
      <c r="D14" s="27"/>
      <c r="E14" s="47" t="s">
        <v>16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/>
      <c r="B15" s="6" t="s">
        <v>10</v>
      </c>
      <c r="C15" s="51">
        <f>C16+C7</f>
        <v>225058.58470115354</v>
      </c>
      <c r="D15" s="3"/>
      <c r="E15" s="47" t="s">
        <v>19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thickBot="1">
      <c r="A16" s="4"/>
      <c r="B16" s="9" t="s">
        <v>11</v>
      </c>
      <c r="C16" s="52">
        <f>E320</f>
        <v>25058.584701153526</v>
      </c>
      <c r="D16" s="3"/>
      <c r="E16" s="48" t="s">
        <v>18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>
      <c r="A18" s="11"/>
      <c r="B18" s="58" t="s">
        <v>5</v>
      </c>
      <c r="C18" s="59"/>
      <c r="D18" s="59"/>
      <c r="E18" s="59"/>
      <c r="F18" s="60"/>
      <c r="G18" s="12"/>
      <c r="H18" s="13"/>
      <c r="I18" s="13"/>
      <c r="J18" s="61"/>
      <c r="K18" s="62"/>
      <c r="L18" s="62"/>
      <c r="M18" s="62"/>
      <c r="N18" s="62"/>
      <c r="O18" s="12"/>
      <c r="P18" s="12"/>
      <c r="Q18" s="12"/>
      <c r="R18" s="12"/>
      <c r="S18" s="12"/>
      <c r="T18" s="15"/>
      <c r="U18" s="16"/>
      <c r="V18" s="12"/>
      <c r="W18" s="17"/>
      <c r="X18" s="12"/>
      <c r="Y18" s="12"/>
      <c r="Z18" s="12"/>
    </row>
    <row r="19" spans="1:26" ht="14.25" customHeight="1">
      <c r="A19" s="18"/>
      <c r="B19" s="19" t="s">
        <v>6</v>
      </c>
      <c r="C19" s="19" t="s">
        <v>21</v>
      </c>
      <c r="D19" s="14" t="s">
        <v>7</v>
      </c>
      <c r="E19" s="14" t="s">
        <v>8</v>
      </c>
      <c r="F19" s="14" t="s">
        <v>20</v>
      </c>
      <c r="G19" s="20"/>
      <c r="H19" s="20"/>
      <c r="I19" s="20"/>
      <c r="J19" s="21"/>
      <c r="K19" s="20"/>
      <c r="L19" s="5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4.25" customHeight="1">
      <c r="A20" s="4"/>
      <c r="B20" s="5">
        <v>1</v>
      </c>
      <c r="C20" s="28">
        <f aca="true" t="shared" si="0" ref="C20:C83">IF(F19=0,0,-PMT($C$6/12,$C$8*12,$C$7))</f>
        <v>937.7441029214727</v>
      </c>
      <c r="D20" s="49">
        <f aca="true" t="shared" si="1" ref="D20:D83">C20-E20</f>
        <v>737.7441029214727</v>
      </c>
      <c r="E20" s="28">
        <f aca="true" t="shared" si="2" ref="E20:E83">_xlfn.IFERROR(-IPMT($C$6/12,B20,$C$8*12,$C$7),0)</f>
        <v>200</v>
      </c>
      <c r="F20" s="28">
        <f aca="true" t="shared" si="3" ref="F20:F83">_xlfn.IFERROR(TRUNC($C$7+CUMPRINC($C$6/12,$C$8*12,$C$7,1,B20,0),5),0)</f>
        <v>199262.25589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"/>
      <c r="B21" s="5">
        <v>2</v>
      </c>
      <c r="C21" s="28">
        <f t="shared" si="0"/>
        <v>937.7441029214727</v>
      </c>
      <c r="D21" s="49">
        <f t="shared" si="1"/>
        <v>738.4818470243943</v>
      </c>
      <c r="E21" s="28">
        <f t="shared" si="2"/>
        <v>199.2622558970785</v>
      </c>
      <c r="F21" s="28">
        <f t="shared" si="3"/>
        <v>198523.77405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4"/>
      <c r="B22" s="5">
        <v>3</v>
      </c>
      <c r="C22" s="28">
        <f t="shared" si="0"/>
        <v>937.7441029214727</v>
      </c>
      <c r="D22" s="49">
        <f t="shared" si="1"/>
        <v>739.2203288714186</v>
      </c>
      <c r="E22" s="28">
        <f t="shared" si="2"/>
        <v>198.52377405005413</v>
      </c>
      <c r="F22" s="28">
        <f t="shared" si="3"/>
        <v>197784.55372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8"/>
      <c r="V22" s="3"/>
      <c r="W22" s="22"/>
      <c r="X22" s="3"/>
      <c r="Y22" s="3"/>
      <c r="Z22" s="3"/>
    </row>
    <row r="23" spans="1:26" ht="14.25" customHeight="1">
      <c r="A23" s="4"/>
      <c r="B23" s="5">
        <v>4</v>
      </c>
      <c r="C23" s="28">
        <f t="shared" si="0"/>
        <v>937.7441029214727</v>
      </c>
      <c r="D23" s="49">
        <f t="shared" si="1"/>
        <v>739.95954920029</v>
      </c>
      <c r="E23" s="28">
        <f t="shared" si="2"/>
        <v>197.7845537211827</v>
      </c>
      <c r="F23" s="28">
        <f t="shared" si="3"/>
        <v>197044.59417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"/>
      <c r="B24" s="5">
        <v>5</v>
      </c>
      <c r="C24" s="28">
        <f t="shared" si="0"/>
        <v>937.7441029214727</v>
      </c>
      <c r="D24" s="49">
        <f t="shared" si="1"/>
        <v>740.6995087494904</v>
      </c>
      <c r="E24" s="28">
        <f t="shared" si="2"/>
        <v>197.0445941719824</v>
      </c>
      <c r="F24" s="28">
        <f t="shared" si="3"/>
        <v>196303.89466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"/>
      <c r="B25" s="5">
        <v>6</v>
      </c>
      <c r="C25" s="28">
        <f t="shared" si="0"/>
        <v>937.7441029214727</v>
      </c>
      <c r="D25" s="49">
        <f t="shared" si="1"/>
        <v>741.4402082582399</v>
      </c>
      <c r="E25" s="28">
        <f t="shared" si="2"/>
        <v>196.30389466323294</v>
      </c>
      <c r="F25" s="28">
        <f t="shared" si="3"/>
        <v>195562.45445</v>
      </c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"/>
      <c r="B26" s="5">
        <v>7</v>
      </c>
      <c r="C26" s="28">
        <f t="shared" si="0"/>
        <v>937.7441029214727</v>
      </c>
      <c r="D26" s="49">
        <f t="shared" si="1"/>
        <v>742.181648466498</v>
      </c>
      <c r="E26" s="28">
        <f t="shared" si="2"/>
        <v>195.56245445497467</v>
      </c>
      <c r="F26" s="28">
        <f t="shared" si="3"/>
        <v>194820.2728</v>
      </c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"/>
      <c r="B27" s="5">
        <v>8</v>
      </c>
      <c r="C27" s="28">
        <f t="shared" si="0"/>
        <v>937.7441029214727</v>
      </c>
      <c r="D27" s="49">
        <f t="shared" si="1"/>
        <v>742.9238301149646</v>
      </c>
      <c r="E27" s="28">
        <f t="shared" si="2"/>
        <v>194.82027280650814</v>
      </c>
      <c r="F27" s="28">
        <f t="shared" si="3"/>
        <v>194077.34897</v>
      </c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"/>
      <c r="B28" s="5">
        <v>9</v>
      </c>
      <c r="C28" s="28">
        <f t="shared" si="0"/>
        <v>937.7441029214727</v>
      </c>
      <c r="D28" s="49">
        <f t="shared" si="1"/>
        <v>743.6667539450796</v>
      </c>
      <c r="E28" s="28">
        <f t="shared" si="2"/>
        <v>194.07734897639324</v>
      </c>
      <c r="F28" s="28">
        <f t="shared" si="3"/>
        <v>193333.68222</v>
      </c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"/>
      <c r="B29" s="5">
        <v>10</v>
      </c>
      <c r="C29" s="28">
        <f t="shared" si="0"/>
        <v>937.7441029214727</v>
      </c>
      <c r="D29" s="49">
        <f t="shared" si="1"/>
        <v>744.4104206990246</v>
      </c>
      <c r="E29" s="28">
        <f t="shared" si="2"/>
        <v>193.33368222244812</v>
      </c>
      <c r="F29" s="28">
        <f t="shared" si="3"/>
        <v>192589.2718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5">
        <v>11</v>
      </c>
      <c r="C30" s="28">
        <f t="shared" si="0"/>
        <v>937.7441029214727</v>
      </c>
      <c r="D30" s="49">
        <f t="shared" si="1"/>
        <v>745.1548311197237</v>
      </c>
      <c r="E30" s="28">
        <f t="shared" si="2"/>
        <v>192.5892718017491</v>
      </c>
      <c r="F30" s="28">
        <f t="shared" si="3"/>
        <v>191844.11697</v>
      </c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5">
        <v>12</v>
      </c>
      <c r="C31" s="28">
        <f t="shared" si="0"/>
        <v>937.7441029214727</v>
      </c>
      <c r="D31" s="49">
        <f t="shared" si="1"/>
        <v>745.8999859508433</v>
      </c>
      <c r="E31" s="28">
        <f t="shared" si="2"/>
        <v>191.8441169706294</v>
      </c>
      <c r="F31" s="28">
        <f t="shared" si="3"/>
        <v>191098.21698</v>
      </c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5">
        <v>13</v>
      </c>
      <c r="C32" s="28">
        <f t="shared" si="0"/>
        <v>937.7441029214727</v>
      </c>
      <c r="D32" s="49">
        <f t="shared" si="1"/>
        <v>746.6458859367942</v>
      </c>
      <c r="E32" s="28">
        <f t="shared" si="2"/>
        <v>191.09821698467852</v>
      </c>
      <c r="F32" s="28">
        <f t="shared" si="3"/>
        <v>190351.57109</v>
      </c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5">
        <v>14</v>
      </c>
      <c r="C33" s="28">
        <f t="shared" si="0"/>
        <v>937.7441029214727</v>
      </c>
      <c r="D33" s="49">
        <f t="shared" si="1"/>
        <v>747.392531822731</v>
      </c>
      <c r="E33" s="28">
        <f t="shared" si="2"/>
        <v>190.35157109874174</v>
      </c>
      <c r="F33" s="28">
        <f t="shared" si="3"/>
        <v>189604.17856</v>
      </c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5">
        <v>15</v>
      </c>
      <c r="C34" s="28">
        <f t="shared" si="0"/>
        <v>937.7441029214727</v>
      </c>
      <c r="D34" s="49">
        <f t="shared" si="1"/>
        <v>748.1399243545537</v>
      </c>
      <c r="E34" s="28">
        <f t="shared" si="2"/>
        <v>189.604178566919</v>
      </c>
      <c r="F34" s="28">
        <f t="shared" si="3"/>
        <v>188856.03864</v>
      </c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5">
        <v>16</v>
      </c>
      <c r="C35" s="28">
        <f t="shared" si="0"/>
        <v>937.7441029214727</v>
      </c>
      <c r="D35" s="49">
        <f t="shared" si="1"/>
        <v>748.8880642789082</v>
      </c>
      <c r="E35" s="28">
        <f t="shared" si="2"/>
        <v>188.85603864256447</v>
      </c>
      <c r="F35" s="28">
        <f t="shared" si="3"/>
        <v>188107.15057</v>
      </c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5">
        <v>17</v>
      </c>
      <c r="C36" s="28">
        <f t="shared" si="0"/>
        <v>937.7441029214727</v>
      </c>
      <c r="D36" s="49">
        <f t="shared" si="1"/>
        <v>749.6369523431872</v>
      </c>
      <c r="E36" s="28">
        <f t="shared" si="2"/>
        <v>188.10715057828554</v>
      </c>
      <c r="F36" s="28">
        <f t="shared" si="3"/>
        <v>187357.51362</v>
      </c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5">
        <v>18</v>
      </c>
      <c r="C37" s="28">
        <f t="shared" si="0"/>
        <v>937.7441029214727</v>
      </c>
      <c r="D37" s="49">
        <f t="shared" si="1"/>
        <v>750.3865892955305</v>
      </c>
      <c r="E37" s="28">
        <f t="shared" si="2"/>
        <v>187.35751362594232</v>
      </c>
      <c r="F37" s="28">
        <f t="shared" si="3"/>
        <v>186607.12703</v>
      </c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5">
        <v>19</v>
      </c>
      <c r="C38" s="28">
        <f t="shared" si="0"/>
        <v>937.7441029214727</v>
      </c>
      <c r="D38" s="49">
        <f t="shared" si="1"/>
        <v>751.1369758848259</v>
      </c>
      <c r="E38" s="28">
        <f t="shared" si="2"/>
        <v>186.6071270366468</v>
      </c>
      <c r="F38" s="28">
        <f t="shared" si="3"/>
        <v>185855.99006</v>
      </c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5">
        <v>20</v>
      </c>
      <c r="C39" s="28">
        <f t="shared" si="0"/>
        <v>937.7441029214727</v>
      </c>
      <c r="D39" s="49">
        <f t="shared" si="1"/>
        <v>751.8881128607107</v>
      </c>
      <c r="E39" s="28">
        <f t="shared" si="2"/>
        <v>185.85599006076202</v>
      </c>
      <c r="F39" s="28">
        <f t="shared" si="3"/>
        <v>185104.10194</v>
      </c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5">
        <v>21</v>
      </c>
      <c r="C40" s="28">
        <f t="shared" si="0"/>
        <v>937.7441029214727</v>
      </c>
      <c r="D40" s="49">
        <f t="shared" si="1"/>
        <v>752.6400009735714</v>
      </c>
      <c r="E40" s="28">
        <f t="shared" si="2"/>
        <v>185.1041019479013</v>
      </c>
      <c r="F40" s="28">
        <f t="shared" si="3"/>
        <v>184351.46194</v>
      </c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5">
        <v>22</v>
      </c>
      <c r="C41" s="28">
        <f t="shared" si="0"/>
        <v>937.7441029214727</v>
      </c>
      <c r="D41" s="49">
        <f t="shared" si="1"/>
        <v>753.392640974545</v>
      </c>
      <c r="E41" s="28">
        <f t="shared" si="2"/>
        <v>184.3514619469277</v>
      </c>
      <c r="F41" s="28">
        <f t="shared" si="3"/>
        <v>183598.0693</v>
      </c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5">
        <v>23</v>
      </c>
      <c r="C42" s="28">
        <f t="shared" si="0"/>
        <v>937.7441029214727</v>
      </c>
      <c r="D42" s="49">
        <f t="shared" si="1"/>
        <v>754.1460336155195</v>
      </c>
      <c r="E42" s="28">
        <f t="shared" si="2"/>
        <v>183.5980693059532</v>
      </c>
      <c r="F42" s="28">
        <f t="shared" si="3"/>
        <v>182843.92327</v>
      </c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5">
        <v>24</v>
      </c>
      <c r="C43" s="28">
        <f t="shared" si="0"/>
        <v>937.7441029214727</v>
      </c>
      <c r="D43" s="49">
        <f t="shared" si="1"/>
        <v>754.9001796491351</v>
      </c>
      <c r="E43" s="28">
        <f t="shared" si="2"/>
        <v>182.84392327233766</v>
      </c>
      <c r="F43" s="28">
        <f t="shared" si="3"/>
        <v>182089.02309</v>
      </c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5">
        <v>25</v>
      </c>
      <c r="C44" s="28">
        <f t="shared" si="0"/>
        <v>937.7441029214727</v>
      </c>
      <c r="D44" s="49">
        <f t="shared" si="1"/>
        <v>755.6550798287842</v>
      </c>
      <c r="E44" s="28">
        <f t="shared" si="2"/>
        <v>182.08902309268854</v>
      </c>
      <c r="F44" s="28">
        <f t="shared" si="3"/>
        <v>181333.36801</v>
      </c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5">
        <v>26</v>
      </c>
      <c r="C45" s="28">
        <f t="shared" si="0"/>
        <v>937.7441029214727</v>
      </c>
      <c r="D45" s="49">
        <f t="shared" si="1"/>
        <v>756.410734908613</v>
      </c>
      <c r="E45" s="28">
        <f t="shared" si="2"/>
        <v>181.33336801285972</v>
      </c>
      <c r="F45" s="28">
        <f t="shared" si="3"/>
        <v>180576.95727</v>
      </c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5">
        <v>27</v>
      </c>
      <c r="C46" s="28">
        <f t="shared" si="0"/>
        <v>937.7441029214727</v>
      </c>
      <c r="D46" s="49">
        <f t="shared" si="1"/>
        <v>757.1671456435216</v>
      </c>
      <c r="E46" s="28">
        <f t="shared" si="2"/>
        <v>180.57695727795112</v>
      </c>
      <c r="F46" s="28">
        <f t="shared" si="3"/>
        <v>179819.79013</v>
      </c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5">
        <v>28</v>
      </c>
      <c r="C47" s="28">
        <f t="shared" si="0"/>
        <v>937.7441029214727</v>
      </c>
      <c r="D47" s="49">
        <f t="shared" si="1"/>
        <v>757.9243127891651</v>
      </c>
      <c r="E47" s="28">
        <f t="shared" si="2"/>
        <v>179.81979013230762</v>
      </c>
      <c r="F47" s="28">
        <f t="shared" si="3"/>
        <v>179061.86581</v>
      </c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5">
        <v>29</v>
      </c>
      <c r="C48" s="28">
        <f t="shared" si="0"/>
        <v>937.7441029214727</v>
      </c>
      <c r="D48" s="49">
        <f t="shared" si="1"/>
        <v>758.6822371019543</v>
      </c>
      <c r="E48" s="28">
        <f t="shared" si="2"/>
        <v>179.06186581951843</v>
      </c>
      <c r="F48" s="28">
        <f t="shared" si="3"/>
        <v>178303.18358</v>
      </c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5">
        <v>30</v>
      </c>
      <c r="C49" s="28">
        <f t="shared" si="0"/>
        <v>937.7441029214727</v>
      </c>
      <c r="D49" s="49">
        <f t="shared" si="1"/>
        <v>759.4409193390563</v>
      </c>
      <c r="E49" s="28">
        <f t="shared" si="2"/>
        <v>178.30318358241647</v>
      </c>
      <c r="F49" s="28">
        <f t="shared" si="3"/>
        <v>177543.74266</v>
      </c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5">
        <v>31</v>
      </c>
      <c r="C50" s="28">
        <f t="shared" si="0"/>
        <v>937.7441029214727</v>
      </c>
      <c r="D50" s="49">
        <f t="shared" si="1"/>
        <v>760.2003602583953</v>
      </c>
      <c r="E50" s="28">
        <f t="shared" si="2"/>
        <v>177.54374266307744</v>
      </c>
      <c r="F50" s="28">
        <f t="shared" si="3"/>
        <v>176783.5423</v>
      </c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5">
        <v>32</v>
      </c>
      <c r="C51" s="28">
        <f t="shared" si="0"/>
        <v>937.7441029214727</v>
      </c>
      <c r="D51" s="49">
        <f t="shared" si="1"/>
        <v>760.9605606186537</v>
      </c>
      <c r="E51" s="28">
        <f t="shared" si="2"/>
        <v>176.78354230281903</v>
      </c>
      <c r="F51" s="28">
        <f t="shared" si="3"/>
        <v>176022.58174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5">
        <v>33</v>
      </c>
      <c r="C52" s="28">
        <f t="shared" si="0"/>
        <v>937.7441029214727</v>
      </c>
      <c r="D52" s="49">
        <f t="shared" si="1"/>
        <v>761.7215211792724</v>
      </c>
      <c r="E52" s="28">
        <f t="shared" si="2"/>
        <v>176.0225817422004</v>
      </c>
      <c r="F52" s="28">
        <f t="shared" si="3"/>
        <v>175260.86022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5">
        <v>34</v>
      </c>
      <c r="C53" s="28">
        <f t="shared" si="0"/>
        <v>937.7441029214727</v>
      </c>
      <c r="D53" s="49">
        <f t="shared" si="1"/>
        <v>762.4832427004517</v>
      </c>
      <c r="E53" s="28">
        <f t="shared" si="2"/>
        <v>175.26086022102112</v>
      </c>
      <c r="F53" s="28">
        <f t="shared" si="3"/>
        <v>174498.37697</v>
      </c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5">
        <v>35</v>
      </c>
      <c r="C54" s="28">
        <f t="shared" si="0"/>
        <v>937.7441029214727</v>
      </c>
      <c r="D54" s="49">
        <f t="shared" si="1"/>
        <v>763.2457259431521</v>
      </c>
      <c r="E54" s="28">
        <f t="shared" si="2"/>
        <v>174.49837697832066</v>
      </c>
      <c r="F54" s="28">
        <f t="shared" si="3"/>
        <v>173735.13125</v>
      </c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5">
        <v>36</v>
      </c>
      <c r="C55" s="28">
        <f t="shared" si="0"/>
        <v>937.7441029214727</v>
      </c>
      <c r="D55" s="49">
        <f t="shared" si="1"/>
        <v>764.0089716690952</v>
      </c>
      <c r="E55" s="28">
        <f t="shared" si="2"/>
        <v>173.7351312523775</v>
      </c>
      <c r="F55" s="28">
        <f t="shared" si="3"/>
        <v>172971.12228</v>
      </c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5">
        <v>37</v>
      </c>
      <c r="C56" s="28">
        <f t="shared" si="0"/>
        <v>937.7441029214727</v>
      </c>
      <c r="D56" s="49">
        <f t="shared" si="1"/>
        <v>764.7729806407643</v>
      </c>
      <c r="E56" s="28">
        <f t="shared" si="2"/>
        <v>172.97112228070839</v>
      </c>
      <c r="F56" s="28">
        <f t="shared" si="3"/>
        <v>172206.3493</v>
      </c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5">
        <v>38</v>
      </c>
      <c r="C57" s="28">
        <f t="shared" si="0"/>
        <v>937.7441029214727</v>
      </c>
      <c r="D57" s="49">
        <f t="shared" si="1"/>
        <v>765.537753621405</v>
      </c>
      <c r="E57" s="28">
        <f t="shared" si="2"/>
        <v>172.20634930006764</v>
      </c>
      <c r="F57" s="28">
        <f t="shared" si="3"/>
        <v>171440.81154</v>
      </c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5">
        <v>39</v>
      </c>
      <c r="C58" s="28">
        <f t="shared" si="0"/>
        <v>937.7441029214727</v>
      </c>
      <c r="D58" s="49">
        <f t="shared" si="1"/>
        <v>766.3032913750266</v>
      </c>
      <c r="E58" s="28">
        <f t="shared" si="2"/>
        <v>171.4408115464462</v>
      </c>
      <c r="F58" s="28">
        <f t="shared" si="3"/>
        <v>170674.50825</v>
      </c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5">
        <v>40</v>
      </c>
      <c r="C59" s="28">
        <f t="shared" si="0"/>
        <v>937.7441029214727</v>
      </c>
      <c r="D59" s="49">
        <f t="shared" si="1"/>
        <v>767.0695946664015</v>
      </c>
      <c r="E59" s="28">
        <f t="shared" si="2"/>
        <v>170.67450825507123</v>
      </c>
      <c r="F59" s="28">
        <f t="shared" si="3"/>
        <v>169907.43866</v>
      </c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5">
        <v>41</v>
      </c>
      <c r="C60" s="28">
        <f t="shared" si="0"/>
        <v>937.7441029214727</v>
      </c>
      <c r="D60" s="49">
        <f t="shared" si="1"/>
        <v>767.8366642610679</v>
      </c>
      <c r="E60" s="28">
        <f t="shared" si="2"/>
        <v>169.9074386604048</v>
      </c>
      <c r="F60" s="28">
        <f t="shared" si="3"/>
        <v>169139.60199</v>
      </c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5">
        <v>42</v>
      </c>
      <c r="C61" s="28">
        <f t="shared" si="0"/>
        <v>937.7441029214727</v>
      </c>
      <c r="D61" s="49">
        <f t="shared" si="1"/>
        <v>768.604500925329</v>
      </c>
      <c r="E61" s="28">
        <f t="shared" si="2"/>
        <v>169.13960199614374</v>
      </c>
      <c r="F61" s="28">
        <f t="shared" si="3"/>
        <v>168370.99749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5">
        <v>43</v>
      </c>
      <c r="C62" s="28">
        <f t="shared" si="0"/>
        <v>937.7441029214727</v>
      </c>
      <c r="D62" s="49">
        <f t="shared" si="1"/>
        <v>769.3731054262544</v>
      </c>
      <c r="E62" s="28">
        <f t="shared" si="2"/>
        <v>168.3709974952184</v>
      </c>
      <c r="F62" s="28">
        <f t="shared" si="3"/>
        <v>167601.62438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5">
        <v>44</v>
      </c>
      <c r="C63" s="28">
        <f t="shared" si="0"/>
        <v>937.7441029214727</v>
      </c>
      <c r="D63" s="49">
        <f t="shared" si="1"/>
        <v>770.1424785316806</v>
      </c>
      <c r="E63" s="28">
        <f t="shared" si="2"/>
        <v>167.60162438979216</v>
      </c>
      <c r="F63" s="28">
        <f t="shared" si="3"/>
        <v>166831.48191</v>
      </c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5">
        <v>45</v>
      </c>
      <c r="C64" s="28">
        <f t="shared" si="0"/>
        <v>937.7441029214727</v>
      </c>
      <c r="D64" s="49">
        <f t="shared" si="1"/>
        <v>770.9126210102123</v>
      </c>
      <c r="E64" s="28">
        <f t="shared" si="2"/>
        <v>166.83148191126045</v>
      </c>
      <c r="F64" s="28">
        <f t="shared" si="3"/>
        <v>166060.56929</v>
      </c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5">
        <v>46</v>
      </c>
      <c r="C65" s="28">
        <f t="shared" si="0"/>
        <v>937.7441029214727</v>
      </c>
      <c r="D65" s="49">
        <f t="shared" si="1"/>
        <v>771.6835336312225</v>
      </c>
      <c r="E65" s="28">
        <f t="shared" si="2"/>
        <v>166.0605692902502</v>
      </c>
      <c r="F65" s="28">
        <f t="shared" si="3"/>
        <v>165288.88575</v>
      </c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5">
        <v>47</v>
      </c>
      <c r="C66" s="28">
        <f t="shared" si="0"/>
        <v>937.7441029214727</v>
      </c>
      <c r="D66" s="49">
        <f t="shared" si="1"/>
        <v>772.4552171648537</v>
      </c>
      <c r="E66" s="28">
        <f t="shared" si="2"/>
        <v>165.28888575661907</v>
      </c>
      <c r="F66" s="28">
        <f t="shared" si="3"/>
        <v>164516.43053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5">
        <v>48</v>
      </c>
      <c r="C67" s="28">
        <f t="shared" si="0"/>
        <v>937.7441029214727</v>
      </c>
      <c r="D67" s="49">
        <f t="shared" si="1"/>
        <v>773.2276723820186</v>
      </c>
      <c r="E67" s="28">
        <f t="shared" si="2"/>
        <v>164.5164305394542</v>
      </c>
      <c r="F67" s="28">
        <f t="shared" si="3"/>
        <v>163743.20286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5">
        <v>49</v>
      </c>
      <c r="C68" s="28">
        <f t="shared" si="0"/>
        <v>937.7441029214727</v>
      </c>
      <c r="D68" s="49">
        <f t="shared" si="1"/>
        <v>774.0009000544006</v>
      </c>
      <c r="E68" s="28">
        <f t="shared" si="2"/>
        <v>163.74320286707214</v>
      </c>
      <c r="F68" s="28">
        <f t="shared" si="3"/>
        <v>162969.20196</v>
      </c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5">
        <v>50</v>
      </c>
      <c r="C69" s="28">
        <f t="shared" si="0"/>
        <v>937.7441029214727</v>
      </c>
      <c r="D69" s="49">
        <f t="shared" si="1"/>
        <v>774.774900954455</v>
      </c>
      <c r="E69" s="28">
        <f t="shared" si="2"/>
        <v>162.96920196701777</v>
      </c>
      <c r="F69" s="28">
        <f t="shared" si="3"/>
        <v>162194.42706</v>
      </c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5">
        <v>51</v>
      </c>
      <c r="C70" s="28">
        <f t="shared" si="0"/>
        <v>937.7441029214727</v>
      </c>
      <c r="D70" s="49">
        <f t="shared" si="1"/>
        <v>775.5496758554094</v>
      </c>
      <c r="E70" s="28">
        <f t="shared" si="2"/>
        <v>162.1944270660633</v>
      </c>
      <c r="F70" s="28">
        <f t="shared" si="3"/>
        <v>161418.87739</v>
      </c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5">
        <v>52</v>
      </c>
      <c r="C71" s="28">
        <f t="shared" si="0"/>
        <v>937.7441029214727</v>
      </c>
      <c r="D71" s="49">
        <f t="shared" si="1"/>
        <v>776.3252255312648</v>
      </c>
      <c r="E71" s="28">
        <f t="shared" si="2"/>
        <v>161.41887739020794</v>
      </c>
      <c r="F71" s="28">
        <f t="shared" si="3"/>
        <v>160642.55216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5">
        <v>53</v>
      </c>
      <c r="C72" s="28">
        <f t="shared" si="0"/>
        <v>937.7441029214727</v>
      </c>
      <c r="D72" s="49">
        <f t="shared" si="1"/>
        <v>777.1015507567961</v>
      </c>
      <c r="E72" s="28">
        <f t="shared" si="2"/>
        <v>160.64255216467663</v>
      </c>
      <c r="F72" s="28">
        <f t="shared" si="3"/>
        <v>159865.45061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5">
        <v>54</v>
      </c>
      <c r="C73" s="28">
        <f t="shared" si="0"/>
        <v>937.7441029214727</v>
      </c>
      <c r="D73" s="49">
        <f t="shared" si="1"/>
        <v>777.8786523075529</v>
      </c>
      <c r="E73" s="28">
        <f t="shared" si="2"/>
        <v>159.86545061391982</v>
      </c>
      <c r="F73" s="28">
        <f t="shared" si="3"/>
        <v>159087.57196</v>
      </c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5">
        <v>55</v>
      </c>
      <c r="C74" s="28">
        <f t="shared" si="0"/>
        <v>937.7441029214727</v>
      </c>
      <c r="D74" s="49">
        <f t="shared" si="1"/>
        <v>778.6565309598604</v>
      </c>
      <c r="E74" s="28">
        <f t="shared" si="2"/>
        <v>159.08757196161227</v>
      </c>
      <c r="F74" s="28">
        <f t="shared" si="3"/>
        <v>158308.91543</v>
      </c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5">
        <v>56</v>
      </c>
      <c r="C75" s="28">
        <f t="shared" si="0"/>
        <v>937.7441029214727</v>
      </c>
      <c r="D75" s="49">
        <f t="shared" si="1"/>
        <v>779.4351874908203</v>
      </c>
      <c r="E75" s="28">
        <f t="shared" si="2"/>
        <v>158.3089154306524</v>
      </c>
      <c r="F75" s="28">
        <f t="shared" si="3"/>
        <v>157529.48024</v>
      </c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5">
        <v>57</v>
      </c>
      <c r="C76" s="28">
        <f t="shared" si="0"/>
        <v>937.7441029214727</v>
      </c>
      <c r="D76" s="49">
        <f t="shared" si="1"/>
        <v>780.2146226783111</v>
      </c>
      <c r="E76" s="28">
        <f t="shared" si="2"/>
        <v>157.52948024316163</v>
      </c>
      <c r="F76" s="28">
        <f t="shared" si="3"/>
        <v>156749.26562</v>
      </c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5">
        <v>58</v>
      </c>
      <c r="C77" s="28">
        <f t="shared" si="0"/>
        <v>937.7441029214727</v>
      </c>
      <c r="D77" s="49">
        <f t="shared" si="1"/>
        <v>780.9948373009895</v>
      </c>
      <c r="E77" s="28">
        <f t="shared" si="2"/>
        <v>156.7492656204833</v>
      </c>
      <c r="F77" s="28">
        <f t="shared" si="3"/>
        <v>155968.27078</v>
      </c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5">
        <v>59</v>
      </c>
      <c r="C78" s="28">
        <f t="shared" si="0"/>
        <v>937.7441029214727</v>
      </c>
      <c r="D78" s="49">
        <f t="shared" si="1"/>
        <v>781.7758321382904</v>
      </c>
      <c r="E78" s="28">
        <f t="shared" si="2"/>
        <v>155.9682707831823</v>
      </c>
      <c r="F78" s="28">
        <f t="shared" si="3"/>
        <v>155186.49495</v>
      </c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5">
        <v>60</v>
      </c>
      <c r="C79" s="28">
        <f t="shared" si="0"/>
        <v>937.7441029214727</v>
      </c>
      <c r="D79" s="49">
        <f t="shared" si="1"/>
        <v>782.5576079704288</v>
      </c>
      <c r="E79" s="28">
        <f t="shared" si="2"/>
        <v>155.18649495104404</v>
      </c>
      <c r="F79" s="28">
        <f t="shared" si="3"/>
        <v>154403.93734</v>
      </c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5">
        <v>61</v>
      </c>
      <c r="C80" s="28">
        <f t="shared" si="0"/>
        <v>937.7441029214727</v>
      </c>
      <c r="D80" s="49">
        <f t="shared" si="1"/>
        <v>783.3401655783991</v>
      </c>
      <c r="E80" s="28">
        <f t="shared" si="2"/>
        <v>154.40393734307358</v>
      </c>
      <c r="F80" s="28">
        <f t="shared" si="3"/>
        <v>153620.59717</v>
      </c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5">
        <v>62</v>
      </c>
      <c r="C81" s="28">
        <f t="shared" si="0"/>
        <v>937.7441029214727</v>
      </c>
      <c r="D81" s="49">
        <f t="shared" si="1"/>
        <v>784.1235057439776</v>
      </c>
      <c r="E81" s="28">
        <f t="shared" si="2"/>
        <v>153.6205971774952</v>
      </c>
      <c r="F81" s="28">
        <f t="shared" si="3"/>
        <v>152836.47367</v>
      </c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5">
        <v>63</v>
      </c>
      <c r="C82" s="28">
        <f t="shared" si="0"/>
        <v>937.7441029214727</v>
      </c>
      <c r="D82" s="49">
        <f t="shared" si="1"/>
        <v>784.9076292497216</v>
      </c>
      <c r="E82" s="28">
        <f t="shared" si="2"/>
        <v>152.8364736717512</v>
      </c>
      <c r="F82" s="28">
        <f t="shared" si="3"/>
        <v>152051.56604</v>
      </c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5">
        <v>64</v>
      </c>
      <c r="C83" s="28">
        <f t="shared" si="0"/>
        <v>937.7441029214727</v>
      </c>
      <c r="D83" s="49">
        <f t="shared" si="1"/>
        <v>785.6925368789712</v>
      </c>
      <c r="E83" s="28">
        <f t="shared" si="2"/>
        <v>152.05156604250152</v>
      </c>
      <c r="F83" s="28">
        <f t="shared" si="3"/>
        <v>151265.8735</v>
      </c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5">
        <v>65</v>
      </c>
      <c r="C84" s="28">
        <f aca="true" t="shared" si="4" ref="C84:C147">IF(F83=0,0,-PMT($C$6/12,$C$8*12,$C$7))</f>
        <v>937.7441029214727</v>
      </c>
      <c r="D84" s="49">
        <f aca="true" t="shared" si="5" ref="D84:D147">C84-E84</f>
        <v>786.4782294158503</v>
      </c>
      <c r="E84" s="28">
        <f aca="true" t="shared" si="6" ref="E84:E147">_xlfn.IFERROR(-IPMT($C$6/12,B84,$C$8*12,$C$7),0)</f>
        <v>151.26587350562252</v>
      </c>
      <c r="F84" s="28">
        <f aca="true" t="shared" si="7" ref="F84:F147">_xlfn.IFERROR(TRUNC($C$7+CUMPRINC($C$6/12,$C$8*12,$C$7,1,B84,0),5),0)</f>
        <v>150479.39527</v>
      </c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5">
        <v>66</v>
      </c>
      <c r="C85" s="28">
        <f t="shared" si="4"/>
        <v>937.7441029214727</v>
      </c>
      <c r="D85" s="49">
        <f t="shared" si="5"/>
        <v>787.2647076452661</v>
      </c>
      <c r="E85" s="28">
        <f t="shared" si="6"/>
        <v>150.47939527620667</v>
      </c>
      <c r="F85" s="28">
        <f t="shared" si="7"/>
        <v>149692.13056</v>
      </c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5">
        <v>67</v>
      </c>
      <c r="C86" s="28">
        <f t="shared" si="4"/>
        <v>937.7441029214727</v>
      </c>
      <c r="D86" s="49">
        <f t="shared" si="5"/>
        <v>788.0519723529114</v>
      </c>
      <c r="E86" s="28">
        <f t="shared" si="6"/>
        <v>149.69213056856137</v>
      </c>
      <c r="F86" s="28">
        <f t="shared" si="7"/>
        <v>148904.07859</v>
      </c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5">
        <v>68</v>
      </c>
      <c r="C87" s="28">
        <f t="shared" si="4"/>
        <v>937.7441029214727</v>
      </c>
      <c r="D87" s="49">
        <f t="shared" si="5"/>
        <v>788.8400243252643</v>
      </c>
      <c r="E87" s="28">
        <f t="shared" si="6"/>
        <v>148.90407859620848</v>
      </c>
      <c r="F87" s="28">
        <f t="shared" si="7"/>
        <v>148115.23857</v>
      </c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5">
        <v>69</v>
      </c>
      <c r="C88" s="28">
        <f t="shared" si="4"/>
        <v>937.7441029214727</v>
      </c>
      <c r="D88" s="49">
        <f t="shared" si="5"/>
        <v>789.6288643495895</v>
      </c>
      <c r="E88" s="28">
        <f t="shared" si="6"/>
        <v>148.11523857188322</v>
      </c>
      <c r="F88" s="28">
        <f t="shared" si="7"/>
        <v>147325.6097</v>
      </c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5">
        <v>70</v>
      </c>
      <c r="C89" s="28">
        <f t="shared" si="4"/>
        <v>937.7441029214727</v>
      </c>
      <c r="D89" s="49">
        <f t="shared" si="5"/>
        <v>790.4184932139391</v>
      </c>
      <c r="E89" s="28">
        <f t="shared" si="6"/>
        <v>147.32560970753363</v>
      </c>
      <c r="F89" s="28">
        <f t="shared" si="7"/>
        <v>146535.19121</v>
      </c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5">
        <v>71</v>
      </c>
      <c r="C90" s="28">
        <f t="shared" si="4"/>
        <v>937.7441029214727</v>
      </c>
      <c r="D90" s="49">
        <f t="shared" si="5"/>
        <v>791.2089117071531</v>
      </c>
      <c r="E90" s="28">
        <f t="shared" si="6"/>
        <v>146.53519121431967</v>
      </c>
      <c r="F90" s="28">
        <f t="shared" si="7"/>
        <v>145743.9823</v>
      </c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5">
        <v>72</v>
      </c>
      <c r="C91" s="28">
        <f t="shared" si="4"/>
        <v>937.7441029214727</v>
      </c>
      <c r="D91" s="49">
        <f t="shared" si="5"/>
        <v>792.0001206188601</v>
      </c>
      <c r="E91" s="28">
        <f t="shared" si="6"/>
        <v>145.74398230261258</v>
      </c>
      <c r="F91" s="28">
        <f t="shared" si="7"/>
        <v>144951.98218</v>
      </c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5">
        <v>73</v>
      </c>
      <c r="C92" s="28">
        <f t="shared" si="4"/>
        <v>937.7441029214727</v>
      </c>
      <c r="D92" s="49">
        <f t="shared" si="5"/>
        <v>792.7921207394791</v>
      </c>
      <c r="E92" s="28">
        <f t="shared" si="6"/>
        <v>144.95198218199366</v>
      </c>
      <c r="F92" s="28">
        <f t="shared" si="7"/>
        <v>144159.19006</v>
      </c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5">
        <v>74</v>
      </c>
      <c r="C93" s="28">
        <f t="shared" si="4"/>
        <v>937.7441029214727</v>
      </c>
      <c r="D93" s="49">
        <f t="shared" si="5"/>
        <v>793.5849128602185</v>
      </c>
      <c r="E93" s="28">
        <f t="shared" si="6"/>
        <v>144.1591900612542</v>
      </c>
      <c r="F93" s="28">
        <f t="shared" si="7"/>
        <v>143365.60514</v>
      </c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5">
        <v>75</v>
      </c>
      <c r="C94" s="28">
        <f t="shared" si="4"/>
        <v>937.7441029214727</v>
      </c>
      <c r="D94" s="49">
        <f t="shared" si="5"/>
        <v>794.3784977730788</v>
      </c>
      <c r="E94" s="28">
        <f t="shared" si="6"/>
        <v>143.36560514839397</v>
      </c>
      <c r="F94" s="28">
        <f t="shared" si="7"/>
        <v>142571.22665</v>
      </c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5">
        <v>76</v>
      </c>
      <c r="C95" s="28">
        <f t="shared" si="4"/>
        <v>937.7441029214727</v>
      </c>
      <c r="D95" s="49">
        <f t="shared" si="5"/>
        <v>795.1728762708518</v>
      </c>
      <c r="E95" s="28">
        <f t="shared" si="6"/>
        <v>142.57122665062093</v>
      </c>
      <c r="F95" s="28">
        <f t="shared" si="7"/>
        <v>141776.05377</v>
      </c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5">
        <v>77</v>
      </c>
      <c r="C96" s="28">
        <f t="shared" si="4"/>
        <v>937.7441029214727</v>
      </c>
      <c r="D96" s="49">
        <f t="shared" si="5"/>
        <v>795.9680491471227</v>
      </c>
      <c r="E96" s="28">
        <f t="shared" si="6"/>
        <v>141.77605377435003</v>
      </c>
      <c r="F96" s="28">
        <f t="shared" si="7"/>
        <v>140980.08572</v>
      </c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5">
        <v>78</v>
      </c>
      <c r="C97" s="28">
        <f t="shared" si="4"/>
        <v>937.7441029214727</v>
      </c>
      <c r="D97" s="49">
        <f t="shared" si="5"/>
        <v>796.7640171962698</v>
      </c>
      <c r="E97" s="28">
        <f t="shared" si="6"/>
        <v>140.98008572520288</v>
      </c>
      <c r="F97" s="28">
        <f t="shared" si="7"/>
        <v>140183.3217</v>
      </c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5">
        <v>79</v>
      </c>
      <c r="C98" s="28">
        <f t="shared" si="4"/>
        <v>937.7441029214727</v>
      </c>
      <c r="D98" s="49">
        <f t="shared" si="5"/>
        <v>797.560781213466</v>
      </c>
      <c r="E98" s="28">
        <f t="shared" si="6"/>
        <v>140.18332170800664</v>
      </c>
      <c r="F98" s="28">
        <f t="shared" si="7"/>
        <v>139385.76092</v>
      </c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5">
        <v>80</v>
      </c>
      <c r="C99" s="28">
        <f t="shared" si="4"/>
        <v>937.7441029214727</v>
      </c>
      <c r="D99" s="49">
        <f t="shared" si="5"/>
        <v>798.3583419946796</v>
      </c>
      <c r="E99" s="28">
        <f t="shared" si="6"/>
        <v>139.3857609267932</v>
      </c>
      <c r="F99" s="28">
        <f t="shared" si="7"/>
        <v>138587.40258</v>
      </c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5">
        <v>81</v>
      </c>
      <c r="C100" s="28">
        <f t="shared" si="4"/>
        <v>937.7441029214727</v>
      </c>
      <c r="D100" s="49">
        <f t="shared" si="5"/>
        <v>799.1567003366742</v>
      </c>
      <c r="E100" s="28">
        <f t="shared" si="6"/>
        <v>138.5874025847985</v>
      </c>
      <c r="F100" s="28">
        <f t="shared" si="7"/>
        <v>137788.24588</v>
      </c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5">
        <v>82</v>
      </c>
      <c r="C101" s="28">
        <f t="shared" si="4"/>
        <v>937.7441029214727</v>
      </c>
      <c r="D101" s="49">
        <f t="shared" si="5"/>
        <v>799.9558570370109</v>
      </c>
      <c r="E101" s="28">
        <f t="shared" si="6"/>
        <v>137.78824588446182</v>
      </c>
      <c r="F101" s="28">
        <f t="shared" si="7"/>
        <v>136988.29002</v>
      </c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5">
        <v>83</v>
      </c>
      <c r="C102" s="28">
        <f t="shared" si="4"/>
        <v>937.7441029214727</v>
      </c>
      <c r="D102" s="49">
        <f t="shared" si="5"/>
        <v>800.755812894048</v>
      </c>
      <c r="E102" s="28">
        <f t="shared" si="6"/>
        <v>136.98829002742485</v>
      </c>
      <c r="F102" s="28">
        <f t="shared" si="7"/>
        <v>136187.53421</v>
      </c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5">
        <v>84</v>
      </c>
      <c r="C103" s="28">
        <f t="shared" si="4"/>
        <v>937.7441029214727</v>
      </c>
      <c r="D103" s="49">
        <f t="shared" si="5"/>
        <v>801.556568706942</v>
      </c>
      <c r="E103" s="28">
        <f t="shared" si="6"/>
        <v>136.18753421453079</v>
      </c>
      <c r="F103" s="28">
        <f t="shared" si="7"/>
        <v>135385.97764</v>
      </c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5">
        <v>85</v>
      </c>
      <c r="C104" s="28">
        <f t="shared" si="4"/>
        <v>937.7441029214727</v>
      </c>
      <c r="D104" s="49">
        <f t="shared" si="5"/>
        <v>802.358125275649</v>
      </c>
      <c r="E104" s="28">
        <f t="shared" si="6"/>
        <v>135.38597764582383</v>
      </c>
      <c r="F104" s="28">
        <f t="shared" si="7"/>
        <v>134583.61952</v>
      </c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5">
        <v>86</v>
      </c>
      <c r="C105" s="28">
        <f t="shared" si="4"/>
        <v>937.7441029214727</v>
      </c>
      <c r="D105" s="49">
        <f t="shared" si="5"/>
        <v>803.1604834009246</v>
      </c>
      <c r="E105" s="28">
        <f t="shared" si="6"/>
        <v>134.58361952054818</v>
      </c>
      <c r="F105" s="28">
        <f t="shared" si="7"/>
        <v>133780.45903</v>
      </c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5">
        <v>87</v>
      </c>
      <c r="C106" s="28">
        <f t="shared" si="4"/>
        <v>937.7441029214727</v>
      </c>
      <c r="D106" s="49">
        <f t="shared" si="5"/>
        <v>803.9636438843255</v>
      </c>
      <c r="E106" s="28">
        <f t="shared" si="6"/>
        <v>133.78045903714727</v>
      </c>
      <c r="F106" s="28">
        <f t="shared" si="7"/>
        <v>132976.49539</v>
      </c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5">
        <v>88</v>
      </c>
      <c r="C107" s="28">
        <f t="shared" si="4"/>
        <v>937.7441029214727</v>
      </c>
      <c r="D107" s="49">
        <f t="shared" si="5"/>
        <v>804.7676075282097</v>
      </c>
      <c r="E107" s="28">
        <f t="shared" si="6"/>
        <v>132.97649539326295</v>
      </c>
      <c r="F107" s="28">
        <f t="shared" si="7"/>
        <v>132171.72778</v>
      </c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5">
        <v>89</v>
      </c>
      <c r="C108" s="28">
        <f t="shared" si="4"/>
        <v>937.7441029214727</v>
      </c>
      <c r="D108" s="49">
        <f t="shared" si="5"/>
        <v>805.572375135738</v>
      </c>
      <c r="E108" s="28">
        <f t="shared" si="6"/>
        <v>132.17172778573473</v>
      </c>
      <c r="F108" s="28">
        <f t="shared" si="7"/>
        <v>131366.15541</v>
      </c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5">
        <v>90</v>
      </c>
      <c r="C109" s="28">
        <f t="shared" si="4"/>
        <v>937.7441029214727</v>
      </c>
      <c r="D109" s="49">
        <f t="shared" si="5"/>
        <v>806.3779475108738</v>
      </c>
      <c r="E109" s="28">
        <f t="shared" si="6"/>
        <v>131.36615541059896</v>
      </c>
      <c r="F109" s="28">
        <f t="shared" si="7"/>
        <v>130559.77746</v>
      </c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5">
        <v>91</v>
      </c>
      <c r="C110" s="28">
        <f t="shared" si="4"/>
        <v>937.7441029214727</v>
      </c>
      <c r="D110" s="49">
        <f t="shared" si="5"/>
        <v>807.1843254583846</v>
      </c>
      <c r="E110" s="28">
        <f t="shared" si="6"/>
        <v>130.5597774630881</v>
      </c>
      <c r="F110" s="28">
        <f t="shared" si="7"/>
        <v>129752.59313</v>
      </c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5">
        <v>92</v>
      </c>
      <c r="C111" s="28">
        <f t="shared" si="4"/>
        <v>937.7441029214727</v>
      </c>
      <c r="D111" s="49">
        <f t="shared" si="5"/>
        <v>807.991509783843</v>
      </c>
      <c r="E111" s="28">
        <f t="shared" si="6"/>
        <v>129.75259313762973</v>
      </c>
      <c r="F111" s="28">
        <f t="shared" si="7"/>
        <v>128944.60162</v>
      </c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5">
        <v>93</v>
      </c>
      <c r="C112" s="28">
        <f t="shared" si="4"/>
        <v>937.7441029214727</v>
      </c>
      <c r="D112" s="49">
        <f t="shared" si="5"/>
        <v>808.7995012936269</v>
      </c>
      <c r="E112" s="28">
        <f t="shared" si="6"/>
        <v>128.94460162784588</v>
      </c>
      <c r="F112" s="28">
        <f t="shared" si="7"/>
        <v>128135.80212</v>
      </c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5">
        <v>94</v>
      </c>
      <c r="C113" s="28">
        <f t="shared" si="4"/>
        <v>937.7441029214727</v>
      </c>
      <c r="D113" s="49">
        <f t="shared" si="5"/>
        <v>809.6083007949205</v>
      </c>
      <c r="E113" s="28">
        <f t="shared" si="6"/>
        <v>128.13580212655225</v>
      </c>
      <c r="F113" s="28">
        <f t="shared" si="7"/>
        <v>127326.19382</v>
      </c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5">
        <v>95</v>
      </c>
      <c r="C114" s="28">
        <f t="shared" si="4"/>
        <v>937.7441029214727</v>
      </c>
      <c r="D114" s="49">
        <f t="shared" si="5"/>
        <v>810.4179090957155</v>
      </c>
      <c r="E114" s="28">
        <f t="shared" si="6"/>
        <v>127.32619382575734</v>
      </c>
      <c r="F114" s="28">
        <f t="shared" si="7"/>
        <v>126515.77591</v>
      </c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5">
        <v>96</v>
      </c>
      <c r="C115" s="28">
        <f t="shared" si="4"/>
        <v>937.7441029214727</v>
      </c>
      <c r="D115" s="49">
        <f t="shared" si="5"/>
        <v>811.2283270048111</v>
      </c>
      <c r="E115" s="28">
        <f t="shared" si="6"/>
        <v>126.51577591666164</v>
      </c>
      <c r="F115" s="28">
        <f t="shared" si="7"/>
        <v>125704.54758</v>
      </c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5">
        <v>97</v>
      </c>
      <c r="C116" s="28">
        <f t="shared" si="4"/>
        <v>937.7441029214727</v>
      </c>
      <c r="D116" s="49">
        <f t="shared" si="5"/>
        <v>812.0395553318159</v>
      </c>
      <c r="E116" s="28">
        <f t="shared" si="6"/>
        <v>125.70454758965681</v>
      </c>
      <c r="F116" s="28">
        <f t="shared" si="7"/>
        <v>124892.50803</v>
      </c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5">
        <v>98</v>
      </c>
      <c r="C117" s="28">
        <f t="shared" si="4"/>
        <v>937.7441029214727</v>
      </c>
      <c r="D117" s="49">
        <f t="shared" si="5"/>
        <v>812.8515948871477</v>
      </c>
      <c r="E117" s="28">
        <f t="shared" si="6"/>
        <v>124.89250803432499</v>
      </c>
      <c r="F117" s="28">
        <f t="shared" si="7"/>
        <v>124079.65643</v>
      </c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5">
        <v>99</v>
      </c>
      <c r="C118" s="28">
        <f t="shared" si="4"/>
        <v>937.7441029214727</v>
      </c>
      <c r="D118" s="49">
        <f t="shared" si="5"/>
        <v>813.6644464820349</v>
      </c>
      <c r="E118" s="28">
        <f t="shared" si="6"/>
        <v>124.07965643943784</v>
      </c>
      <c r="F118" s="28">
        <f t="shared" si="7"/>
        <v>123265.99199</v>
      </c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5">
        <v>100</v>
      </c>
      <c r="C119" s="28">
        <f t="shared" si="4"/>
        <v>937.7441029214727</v>
      </c>
      <c r="D119" s="49">
        <f t="shared" si="5"/>
        <v>814.4781109285169</v>
      </c>
      <c r="E119" s="28">
        <f t="shared" si="6"/>
        <v>123.26599199295583</v>
      </c>
      <c r="F119" s="28">
        <f t="shared" si="7"/>
        <v>122451.51388</v>
      </c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5">
        <v>101</v>
      </c>
      <c r="C120" s="28">
        <f t="shared" si="4"/>
        <v>937.7441029214727</v>
      </c>
      <c r="D120" s="49">
        <f t="shared" si="5"/>
        <v>815.2925890394455</v>
      </c>
      <c r="E120" s="28">
        <f t="shared" si="6"/>
        <v>122.45151388202729</v>
      </c>
      <c r="F120" s="28">
        <f t="shared" si="7"/>
        <v>121636.22129</v>
      </c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5">
        <v>102</v>
      </c>
      <c r="C121" s="28">
        <f t="shared" si="4"/>
        <v>937.7441029214727</v>
      </c>
      <c r="D121" s="49">
        <f t="shared" si="5"/>
        <v>816.1078816284848</v>
      </c>
      <c r="E121" s="28">
        <f t="shared" si="6"/>
        <v>121.63622129298784</v>
      </c>
      <c r="F121" s="28">
        <f t="shared" si="7"/>
        <v>120820.11341</v>
      </c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5">
        <v>103</v>
      </c>
      <c r="C122" s="28">
        <f t="shared" si="4"/>
        <v>937.7441029214727</v>
      </c>
      <c r="D122" s="49">
        <f t="shared" si="5"/>
        <v>816.9239895101134</v>
      </c>
      <c r="E122" s="28">
        <f t="shared" si="6"/>
        <v>120.82011341135936</v>
      </c>
      <c r="F122" s="28">
        <f t="shared" si="7"/>
        <v>120003.18942</v>
      </c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5">
        <v>104</v>
      </c>
      <c r="C123" s="28">
        <f t="shared" si="4"/>
        <v>937.7441029214727</v>
      </c>
      <c r="D123" s="49">
        <f t="shared" si="5"/>
        <v>817.7409134996235</v>
      </c>
      <c r="E123" s="28">
        <f t="shared" si="6"/>
        <v>120.00318942184927</v>
      </c>
      <c r="F123" s="28">
        <f t="shared" si="7"/>
        <v>119185.4485</v>
      </c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5">
        <v>105</v>
      </c>
      <c r="C124" s="28">
        <f t="shared" si="4"/>
        <v>937.7441029214727</v>
      </c>
      <c r="D124" s="49">
        <f t="shared" si="5"/>
        <v>818.5586544131231</v>
      </c>
      <c r="E124" s="28">
        <f t="shared" si="6"/>
        <v>119.18544850834964</v>
      </c>
      <c r="F124" s="28">
        <f t="shared" si="7"/>
        <v>118366.88985</v>
      </c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5">
        <v>106</v>
      </c>
      <c r="C125" s="28">
        <f t="shared" si="4"/>
        <v>937.7441029214727</v>
      </c>
      <c r="D125" s="49">
        <f t="shared" si="5"/>
        <v>819.3772130675362</v>
      </c>
      <c r="E125" s="28">
        <f t="shared" si="6"/>
        <v>118.36688985393648</v>
      </c>
      <c r="F125" s="28">
        <f t="shared" si="7"/>
        <v>117547.51264</v>
      </c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5">
        <v>107</v>
      </c>
      <c r="C126" s="28">
        <f t="shared" si="4"/>
        <v>937.7441029214727</v>
      </c>
      <c r="D126" s="49">
        <f t="shared" si="5"/>
        <v>820.1965902806038</v>
      </c>
      <c r="E126" s="28">
        <f t="shared" si="6"/>
        <v>117.54751264086896</v>
      </c>
      <c r="F126" s="28">
        <f t="shared" si="7"/>
        <v>116727.31605</v>
      </c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5">
        <v>108</v>
      </c>
      <c r="C127" s="28">
        <f t="shared" si="4"/>
        <v>937.7441029214727</v>
      </c>
      <c r="D127" s="49">
        <f t="shared" si="5"/>
        <v>821.0167868708844</v>
      </c>
      <c r="E127" s="28">
        <f t="shared" si="6"/>
        <v>116.72731605058837</v>
      </c>
      <c r="F127" s="28">
        <f t="shared" si="7"/>
        <v>115906.29926</v>
      </c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5">
        <v>109</v>
      </c>
      <c r="C128" s="28">
        <f t="shared" si="4"/>
        <v>937.7441029214727</v>
      </c>
      <c r="D128" s="49">
        <f t="shared" si="5"/>
        <v>821.8378036577553</v>
      </c>
      <c r="E128" s="28">
        <f t="shared" si="6"/>
        <v>115.90629926371747</v>
      </c>
      <c r="F128" s="28">
        <f t="shared" si="7"/>
        <v>115084.46146</v>
      </c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5">
        <v>110</v>
      </c>
      <c r="C129" s="28">
        <f t="shared" si="4"/>
        <v>937.7441029214727</v>
      </c>
      <c r="D129" s="49">
        <f t="shared" si="5"/>
        <v>822.659641461413</v>
      </c>
      <c r="E129" s="28">
        <f t="shared" si="6"/>
        <v>115.0844614600597</v>
      </c>
      <c r="F129" s="28">
        <f t="shared" si="7"/>
        <v>114261.80181</v>
      </c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5">
        <v>111</v>
      </c>
      <c r="C130" s="28">
        <f t="shared" si="4"/>
        <v>937.7441029214727</v>
      </c>
      <c r="D130" s="49">
        <f t="shared" si="5"/>
        <v>823.4823011028744</v>
      </c>
      <c r="E130" s="28">
        <f t="shared" si="6"/>
        <v>114.26180181859831</v>
      </c>
      <c r="F130" s="28">
        <f t="shared" si="7"/>
        <v>113438.31951</v>
      </c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5">
        <v>112</v>
      </c>
      <c r="C131" s="28">
        <f t="shared" si="4"/>
        <v>937.7441029214727</v>
      </c>
      <c r="D131" s="49">
        <f t="shared" si="5"/>
        <v>824.3057834039773</v>
      </c>
      <c r="E131" s="28">
        <f t="shared" si="6"/>
        <v>113.43831951749543</v>
      </c>
      <c r="F131" s="28">
        <f t="shared" si="7"/>
        <v>112614.01373</v>
      </c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5">
        <v>113</v>
      </c>
      <c r="C132" s="28">
        <f t="shared" si="4"/>
        <v>937.7441029214727</v>
      </c>
      <c r="D132" s="49">
        <f t="shared" si="5"/>
        <v>825.1300891873813</v>
      </c>
      <c r="E132" s="28">
        <f t="shared" si="6"/>
        <v>112.61401373409146</v>
      </c>
      <c r="F132" s="28">
        <f t="shared" si="7"/>
        <v>111788.88364</v>
      </c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5">
        <v>114</v>
      </c>
      <c r="C133" s="28">
        <f t="shared" si="4"/>
        <v>937.7441029214727</v>
      </c>
      <c r="D133" s="49">
        <f t="shared" si="5"/>
        <v>825.9552192765686</v>
      </c>
      <c r="E133" s="28">
        <f t="shared" si="6"/>
        <v>111.78888364490408</v>
      </c>
      <c r="F133" s="28">
        <f t="shared" si="7"/>
        <v>110962.92842</v>
      </c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5">
        <v>115</v>
      </c>
      <c r="C134" s="28">
        <f t="shared" si="4"/>
        <v>937.7441029214727</v>
      </c>
      <c r="D134" s="49">
        <f t="shared" si="5"/>
        <v>826.7811744958452</v>
      </c>
      <c r="E134" s="28">
        <f t="shared" si="6"/>
        <v>110.96292842562748</v>
      </c>
      <c r="F134" s="28">
        <f t="shared" si="7"/>
        <v>110136.14725</v>
      </c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5">
        <v>116</v>
      </c>
      <c r="C135" s="28">
        <f t="shared" si="4"/>
        <v>937.7441029214727</v>
      </c>
      <c r="D135" s="49">
        <f t="shared" si="5"/>
        <v>827.6079556703411</v>
      </c>
      <c r="E135" s="28">
        <f t="shared" si="6"/>
        <v>110.13614725113167</v>
      </c>
      <c r="F135" s="28">
        <f t="shared" si="7"/>
        <v>109308.53929</v>
      </c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5">
        <v>117</v>
      </c>
      <c r="C136" s="28">
        <f t="shared" si="4"/>
        <v>937.7441029214727</v>
      </c>
      <c r="D136" s="49">
        <f t="shared" si="5"/>
        <v>828.4355636260115</v>
      </c>
      <c r="E136" s="28">
        <f t="shared" si="6"/>
        <v>109.30853929546132</v>
      </c>
      <c r="F136" s="28">
        <f t="shared" si="7"/>
        <v>108480.10373</v>
      </c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5">
        <v>118</v>
      </c>
      <c r="C137" s="28">
        <f t="shared" si="4"/>
        <v>937.7441029214727</v>
      </c>
      <c r="D137" s="49">
        <f t="shared" si="5"/>
        <v>829.2639991896374</v>
      </c>
      <c r="E137" s="28">
        <f t="shared" si="6"/>
        <v>108.48010373183531</v>
      </c>
      <c r="F137" s="28">
        <f t="shared" si="7"/>
        <v>107650.83973</v>
      </c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5">
        <v>119</v>
      </c>
      <c r="C138" s="28">
        <f t="shared" si="4"/>
        <v>937.7441029214727</v>
      </c>
      <c r="D138" s="49">
        <f t="shared" si="5"/>
        <v>830.0932631888271</v>
      </c>
      <c r="E138" s="28">
        <f t="shared" si="6"/>
        <v>107.65083973264566</v>
      </c>
      <c r="F138" s="28">
        <f t="shared" si="7"/>
        <v>106820.74646</v>
      </c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5">
        <v>120</v>
      </c>
      <c r="C139" s="28">
        <f t="shared" si="4"/>
        <v>937.7441029214727</v>
      </c>
      <c r="D139" s="49">
        <f t="shared" si="5"/>
        <v>830.9233564520159</v>
      </c>
      <c r="E139" s="28">
        <f t="shared" si="6"/>
        <v>106.82074646945685</v>
      </c>
      <c r="F139" s="28">
        <f t="shared" si="7"/>
        <v>105989.82311</v>
      </c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5">
        <v>121</v>
      </c>
      <c r="C140" s="28">
        <f t="shared" si="4"/>
        <v>937.7441029214727</v>
      </c>
      <c r="D140" s="49">
        <f t="shared" si="5"/>
        <v>831.7542798084679</v>
      </c>
      <c r="E140" s="28">
        <f t="shared" si="6"/>
        <v>105.98982311300485</v>
      </c>
      <c r="F140" s="28">
        <f t="shared" si="7"/>
        <v>105158.06883</v>
      </c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5">
        <v>122</v>
      </c>
      <c r="C141" s="28">
        <f t="shared" si="4"/>
        <v>937.7441029214727</v>
      </c>
      <c r="D141" s="49">
        <f t="shared" si="5"/>
        <v>832.5860340882764</v>
      </c>
      <c r="E141" s="28">
        <f t="shared" si="6"/>
        <v>105.15806883319637</v>
      </c>
      <c r="F141" s="28">
        <f t="shared" si="7"/>
        <v>104325.48279</v>
      </c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5">
        <v>123</v>
      </c>
      <c r="C142" s="28">
        <f t="shared" si="4"/>
        <v>937.7441029214727</v>
      </c>
      <c r="D142" s="49">
        <f t="shared" si="5"/>
        <v>833.4186201223647</v>
      </c>
      <c r="E142" s="28">
        <f t="shared" si="6"/>
        <v>104.32548279910809</v>
      </c>
      <c r="F142" s="28">
        <f t="shared" si="7"/>
        <v>103492.06417</v>
      </c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5">
        <v>124</v>
      </c>
      <c r="C143" s="28">
        <f t="shared" si="4"/>
        <v>937.7441029214727</v>
      </c>
      <c r="D143" s="49">
        <f t="shared" si="5"/>
        <v>834.252038742487</v>
      </c>
      <c r="E143" s="28">
        <f t="shared" si="6"/>
        <v>103.49206417898571</v>
      </c>
      <c r="F143" s="28">
        <f t="shared" si="7"/>
        <v>102657.81214</v>
      </c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5">
        <v>125</v>
      </c>
      <c r="C144" s="28">
        <f t="shared" si="4"/>
        <v>937.7441029214727</v>
      </c>
      <c r="D144" s="49">
        <f t="shared" si="5"/>
        <v>835.0862907812295</v>
      </c>
      <c r="E144" s="28">
        <f t="shared" si="6"/>
        <v>102.65781214024324</v>
      </c>
      <c r="F144" s="28">
        <f t="shared" si="7"/>
        <v>101822.72584</v>
      </c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5">
        <v>126</v>
      </c>
      <c r="C145" s="28">
        <f t="shared" si="4"/>
        <v>937.7441029214727</v>
      </c>
      <c r="D145" s="49">
        <f t="shared" si="5"/>
        <v>835.9213770720107</v>
      </c>
      <c r="E145" s="28">
        <f t="shared" si="6"/>
        <v>101.822725849462</v>
      </c>
      <c r="F145" s="28">
        <f t="shared" si="7"/>
        <v>100986.80447</v>
      </c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5">
        <v>127</v>
      </c>
      <c r="C146" s="28">
        <f t="shared" si="4"/>
        <v>937.7441029214727</v>
      </c>
      <c r="D146" s="49">
        <f t="shared" si="5"/>
        <v>836.7572984490828</v>
      </c>
      <c r="E146" s="28">
        <f t="shared" si="6"/>
        <v>100.98680447238998</v>
      </c>
      <c r="F146" s="28">
        <f t="shared" si="7"/>
        <v>100150.04717</v>
      </c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5">
        <v>128</v>
      </c>
      <c r="C147" s="28">
        <f t="shared" si="4"/>
        <v>937.7441029214727</v>
      </c>
      <c r="D147" s="49">
        <f t="shared" si="5"/>
        <v>837.5940557475318</v>
      </c>
      <c r="E147" s="28">
        <f t="shared" si="6"/>
        <v>100.1500471739409</v>
      </c>
      <c r="F147" s="28">
        <f t="shared" si="7"/>
        <v>99312.45311</v>
      </c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5">
        <v>129</v>
      </c>
      <c r="C148" s="28">
        <f aca="true" t="shared" si="8" ref="C148:C211">IF(F147=0,0,-PMT($C$6/12,$C$8*12,$C$7))</f>
        <v>937.7441029214727</v>
      </c>
      <c r="D148" s="49">
        <f aca="true" t="shared" si="9" ref="D148:D211">C148-E148</f>
        <v>838.4316498032794</v>
      </c>
      <c r="E148" s="28">
        <f aca="true" t="shared" si="10" ref="E148:E211">_xlfn.IFERROR(-IPMT($C$6/12,B148,$C$8*12,$C$7),0)</f>
        <v>99.31245311819337</v>
      </c>
      <c r="F148" s="28">
        <f aca="true" t="shared" si="11" ref="F148:F211">_xlfn.IFERROR(TRUNC($C$7+CUMPRINC($C$6/12,$C$8*12,$C$7,1,B148,0),5),0)</f>
        <v>98474.02146</v>
      </c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5">
        <v>130</v>
      </c>
      <c r="C149" s="28">
        <f t="shared" si="8"/>
        <v>937.7441029214727</v>
      </c>
      <c r="D149" s="49">
        <f t="shared" si="9"/>
        <v>839.2700814530826</v>
      </c>
      <c r="E149" s="28">
        <f t="shared" si="10"/>
        <v>98.4740214683901</v>
      </c>
      <c r="F149" s="28">
        <f t="shared" si="11"/>
        <v>97634.75138</v>
      </c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5">
        <v>131</v>
      </c>
      <c r="C150" s="28">
        <f t="shared" si="8"/>
        <v>937.7441029214727</v>
      </c>
      <c r="D150" s="49">
        <f t="shared" si="9"/>
        <v>840.1093515345358</v>
      </c>
      <c r="E150" s="28">
        <f t="shared" si="10"/>
        <v>97.63475138693701</v>
      </c>
      <c r="F150" s="28">
        <f t="shared" si="11"/>
        <v>96794.64203</v>
      </c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5">
        <v>132</v>
      </c>
      <c r="C151" s="28">
        <f t="shared" si="8"/>
        <v>937.7441029214727</v>
      </c>
      <c r="D151" s="49">
        <f t="shared" si="9"/>
        <v>840.9494608860703</v>
      </c>
      <c r="E151" s="28">
        <f t="shared" si="10"/>
        <v>96.79464203540248</v>
      </c>
      <c r="F151" s="28">
        <f t="shared" si="11"/>
        <v>95953.69257</v>
      </c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5">
        <v>133</v>
      </c>
      <c r="C152" s="28">
        <f t="shared" si="8"/>
        <v>937.7441029214727</v>
      </c>
      <c r="D152" s="49">
        <f t="shared" si="9"/>
        <v>841.7904103469564</v>
      </c>
      <c r="E152" s="28">
        <f t="shared" si="10"/>
        <v>95.95369257451641</v>
      </c>
      <c r="F152" s="28">
        <f t="shared" si="11"/>
        <v>95111.90216</v>
      </c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5">
        <v>134</v>
      </c>
      <c r="C153" s="28">
        <f t="shared" si="8"/>
        <v>937.7441029214727</v>
      </c>
      <c r="D153" s="49">
        <f t="shared" si="9"/>
        <v>842.6322007573033</v>
      </c>
      <c r="E153" s="28">
        <f t="shared" si="10"/>
        <v>95.11190216416945</v>
      </c>
      <c r="F153" s="28">
        <f t="shared" si="11"/>
        <v>94269.26996</v>
      </c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5">
        <v>135</v>
      </c>
      <c r="C154" s="28">
        <f t="shared" si="8"/>
        <v>937.7441029214727</v>
      </c>
      <c r="D154" s="49">
        <f t="shared" si="9"/>
        <v>843.4748329580606</v>
      </c>
      <c r="E154" s="28">
        <f t="shared" si="10"/>
        <v>94.26926996341216</v>
      </c>
      <c r="F154" s="28">
        <f t="shared" si="11"/>
        <v>93425.79513</v>
      </c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5">
        <v>136</v>
      </c>
      <c r="C155" s="28">
        <f t="shared" si="8"/>
        <v>937.7441029214727</v>
      </c>
      <c r="D155" s="49">
        <f t="shared" si="9"/>
        <v>844.3183077910187</v>
      </c>
      <c r="E155" s="28">
        <f t="shared" si="10"/>
        <v>93.42579513045408</v>
      </c>
      <c r="F155" s="28">
        <f t="shared" si="11"/>
        <v>92581.47682</v>
      </c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5">
        <v>137</v>
      </c>
      <c r="C156" s="28">
        <f t="shared" si="8"/>
        <v>937.7441029214727</v>
      </c>
      <c r="D156" s="49">
        <f t="shared" si="9"/>
        <v>845.1626260988097</v>
      </c>
      <c r="E156" s="28">
        <f t="shared" si="10"/>
        <v>92.58147682266306</v>
      </c>
      <c r="F156" s="28">
        <f t="shared" si="11"/>
        <v>91736.31419</v>
      </c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5">
        <v>138</v>
      </c>
      <c r="C157" s="28">
        <f t="shared" si="8"/>
        <v>937.7441029214727</v>
      </c>
      <c r="D157" s="49">
        <f t="shared" si="9"/>
        <v>846.0077887249084</v>
      </c>
      <c r="E157" s="28">
        <f t="shared" si="10"/>
        <v>91.73631419656427</v>
      </c>
      <c r="F157" s="28">
        <f t="shared" si="11"/>
        <v>90890.3064</v>
      </c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5">
        <v>139</v>
      </c>
      <c r="C158" s="28">
        <f t="shared" si="8"/>
        <v>937.7441029214727</v>
      </c>
      <c r="D158" s="49">
        <f t="shared" si="9"/>
        <v>846.8537965136334</v>
      </c>
      <c r="E158" s="28">
        <f t="shared" si="10"/>
        <v>90.89030640783935</v>
      </c>
      <c r="F158" s="28">
        <f t="shared" si="11"/>
        <v>90043.45261</v>
      </c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5">
        <v>140</v>
      </c>
      <c r="C159" s="28">
        <f t="shared" si="8"/>
        <v>937.7441029214727</v>
      </c>
      <c r="D159" s="49">
        <f t="shared" si="9"/>
        <v>847.700650310147</v>
      </c>
      <c r="E159" s="28">
        <f t="shared" si="10"/>
        <v>90.04345261132572</v>
      </c>
      <c r="F159" s="28">
        <f t="shared" si="11"/>
        <v>89195.75196</v>
      </c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5">
        <v>141</v>
      </c>
      <c r="C160" s="28">
        <f t="shared" si="8"/>
        <v>937.7441029214727</v>
      </c>
      <c r="D160" s="49">
        <f t="shared" si="9"/>
        <v>848.5483509604571</v>
      </c>
      <c r="E160" s="28">
        <f t="shared" si="10"/>
        <v>89.19575196101556</v>
      </c>
      <c r="F160" s="28">
        <f t="shared" si="11"/>
        <v>88347.20361</v>
      </c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5">
        <v>142</v>
      </c>
      <c r="C161" s="28">
        <f t="shared" si="8"/>
        <v>937.7441029214727</v>
      </c>
      <c r="D161" s="49">
        <f t="shared" si="9"/>
        <v>849.3968993114177</v>
      </c>
      <c r="E161" s="28">
        <f t="shared" si="10"/>
        <v>88.3472036100551</v>
      </c>
      <c r="F161" s="28">
        <f t="shared" si="11"/>
        <v>87497.80671</v>
      </c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5">
        <v>143</v>
      </c>
      <c r="C162" s="28">
        <f t="shared" si="8"/>
        <v>937.7441029214727</v>
      </c>
      <c r="D162" s="49">
        <f t="shared" si="9"/>
        <v>850.246296210729</v>
      </c>
      <c r="E162" s="28">
        <f t="shared" si="10"/>
        <v>87.49780671074369</v>
      </c>
      <c r="F162" s="28">
        <f t="shared" si="11"/>
        <v>86647.56041</v>
      </c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5">
        <v>144</v>
      </c>
      <c r="C163" s="28">
        <f t="shared" si="8"/>
        <v>937.7441029214727</v>
      </c>
      <c r="D163" s="49">
        <f t="shared" si="9"/>
        <v>851.0965425069398</v>
      </c>
      <c r="E163" s="28">
        <f t="shared" si="10"/>
        <v>86.64756041453296</v>
      </c>
      <c r="F163" s="28">
        <f t="shared" si="11"/>
        <v>85796.46387</v>
      </c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5">
        <v>145</v>
      </c>
      <c r="C164" s="28">
        <f t="shared" si="8"/>
        <v>937.7441029214727</v>
      </c>
      <c r="D164" s="49">
        <f t="shared" si="9"/>
        <v>851.9476390494467</v>
      </c>
      <c r="E164" s="28">
        <f t="shared" si="10"/>
        <v>85.79646387202602</v>
      </c>
      <c r="F164" s="28">
        <f t="shared" si="11"/>
        <v>84944.51623</v>
      </c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5">
        <v>146</v>
      </c>
      <c r="C165" s="28">
        <f t="shared" si="8"/>
        <v>937.7441029214727</v>
      </c>
      <c r="D165" s="49">
        <f t="shared" si="9"/>
        <v>852.7995866884962</v>
      </c>
      <c r="E165" s="28">
        <f t="shared" si="10"/>
        <v>84.94451623297658</v>
      </c>
      <c r="F165" s="28">
        <f t="shared" si="11"/>
        <v>84091.71664</v>
      </c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5">
        <v>147</v>
      </c>
      <c r="C166" s="28">
        <f t="shared" si="8"/>
        <v>937.7441029214727</v>
      </c>
      <c r="D166" s="49">
        <f t="shared" si="9"/>
        <v>853.6523862751847</v>
      </c>
      <c r="E166" s="28">
        <f t="shared" si="10"/>
        <v>84.09171664628809</v>
      </c>
      <c r="F166" s="28">
        <f t="shared" si="11"/>
        <v>83238.06426</v>
      </c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5">
        <v>148</v>
      </c>
      <c r="C167" s="28">
        <f t="shared" si="8"/>
        <v>937.7441029214727</v>
      </c>
      <c r="D167" s="49">
        <f t="shared" si="9"/>
        <v>854.5060386614598</v>
      </c>
      <c r="E167" s="28">
        <f t="shared" si="10"/>
        <v>83.23806426001289</v>
      </c>
      <c r="F167" s="28">
        <f t="shared" si="11"/>
        <v>82383.55822</v>
      </c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5">
        <v>149</v>
      </c>
      <c r="C168" s="28">
        <f t="shared" si="8"/>
        <v>937.7441029214727</v>
      </c>
      <c r="D168" s="49">
        <f t="shared" si="9"/>
        <v>855.3605447001213</v>
      </c>
      <c r="E168" s="28">
        <f t="shared" si="10"/>
        <v>82.38355822135142</v>
      </c>
      <c r="F168" s="28">
        <f t="shared" si="11"/>
        <v>81528.19767</v>
      </c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5">
        <v>150</v>
      </c>
      <c r="C169" s="28">
        <f t="shared" si="8"/>
        <v>937.7441029214727</v>
      </c>
      <c r="D169" s="49">
        <f t="shared" si="9"/>
        <v>856.2159052448214</v>
      </c>
      <c r="E169" s="28">
        <f t="shared" si="10"/>
        <v>81.5281976766513</v>
      </c>
      <c r="F169" s="28">
        <f t="shared" si="11"/>
        <v>80671.98177</v>
      </c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5">
        <v>151</v>
      </c>
      <c r="C170" s="28">
        <f t="shared" si="8"/>
        <v>937.7441029214727</v>
      </c>
      <c r="D170" s="49">
        <f t="shared" si="9"/>
        <v>857.0721211500662</v>
      </c>
      <c r="E170" s="28">
        <f t="shared" si="10"/>
        <v>80.6719817714065</v>
      </c>
      <c r="F170" s="28">
        <f t="shared" si="11"/>
        <v>79814.90965</v>
      </c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5">
        <v>152</v>
      </c>
      <c r="C171" s="28">
        <f t="shared" si="8"/>
        <v>937.7441029214727</v>
      </c>
      <c r="D171" s="49">
        <f t="shared" si="9"/>
        <v>857.9291932712163</v>
      </c>
      <c r="E171" s="28">
        <f t="shared" si="10"/>
        <v>79.81490965025642</v>
      </c>
      <c r="F171" s="28">
        <f t="shared" si="11"/>
        <v>78956.98045</v>
      </c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5">
        <v>153</v>
      </c>
      <c r="C172" s="28">
        <f t="shared" si="8"/>
        <v>937.7441029214727</v>
      </c>
      <c r="D172" s="49">
        <f t="shared" si="9"/>
        <v>858.7871224644875</v>
      </c>
      <c r="E172" s="28">
        <f t="shared" si="10"/>
        <v>78.95698045698522</v>
      </c>
      <c r="F172" s="28">
        <f t="shared" si="11"/>
        <v>78098.19333</v>
      </c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5">
        <v>154</v>
      </c>
      <c r="C173" s="28">
        <f t="shared" si="8"/>
        <v>937.7441029214727</v>
      </c>
      <c r="D173" s="49">
        <f t="shared" si="9"/>
        <v>859.645909586952</v>
      </c>
      <c r="E173" s="28">
        <f t="shared" si="10"/>
        <v>78.09819333452072</v>
      </c>
      <c r="F173" s="28">
        <f t="shared" si="11"/>
        <v>77238.54742</v>
      </c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5">
        <v>155</v>
      </c>
      <c r="C174" s="28">
        <f t="shared" si="8"/>
        <v>937.7441029214727</v>
      </c>
      <c r="D174" s="49">
        <f t="shared" si="9"/>
        <v>860.5055554965389</v>
      </c>
      <c r="E174" s="28">
        <f t="shared" si="10"/>
        <v>77.23854742493377</v>
      </c>
      <c r="F174" s="28">
        <f t="shared" si="11"/>
        <v>76378.04186</v>
      </c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5">
        <v>156</v>
      </c>
      <c r="C175" s="28">
        <f t="shared" si="8"/>
        <v>937.7441029214727</v>
      </c>
      <c r="D175" s="49">
        <f t="shared" si="9"/>
        <v>861.3660610520355</v>
      </c>
      <c r="E175" s="28">
        <f t="shared" si="10"/>
        <v>76.37804186943723</v>
      </c>
      <c r="F175" s="28">
        <f t="shared" si="11"/>
        <v>75516.6758</v>
      </c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5">
        <v>157</v>
      </c>
      <c r="C176" s="28">
        <f t="shared" si="8"/>
        <v>937.7441029214727</v>
      </c>
      <c r="D176" s="49">
        <f t="shared" si="9"/>
        <v>862.2274271130875</v>
      </c>
      <c r="E176" s="28">
        <f t="shared" si="10"/>
        <v>75.5166758083852</v>
      </c>
      <c r="F176" s="28">
        <f t="shared" si="11"/>
        <v>74654.44838</v>
      </c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5">
        <v>158</v>
      </c>
      <c r="C177" s="28">
        <f t="shared" si="8"/>
        <v>937.7441029214727</v>
      </c>
      <c r="D177" s="49">
        <f t="shared" si="9"/>
        <v>863.0896545402006</v>
      </c>
      <c r="E177" s="28">
        <f t="shared" si="10"/>
        <v>74.6544483812721</v>
      </c>
      <c r="F177" s="28">
        <f t="shared" si="11"/>
        <v>73791.35872</v>
      </c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5">
        <v>159</v>
      </c>
      <c r="C178" s="28">
        <f t="shared" si="8"/>
        <v>937.7441029214727</v>
      </c>
      <c r="D178" s="49">
        <f t="shared" si="9"/>
        <v>863.9527441947408</v>
      </c>
      <c r="E178" s="28">
        <f t="shared" si="10"/>
        <v>73.7913587267319</v>
      </c>
      <c r="F178" s="28">
        <f t="shared" si="11"/>
        <v>72927.40598</v>
      </c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5">
        <v>160</v>
      </c>
      <c r="C179" s="28">
        <f t="shared" si="8"/>
        <v>937.7441029214727</v>
      </c>
      <c r="D179" s="49">
        <f t="shared" si="9"/>
        <v>864.8166969389356</v>
      </c>
      <c r="E179" s="28">
        <f t="shared" si="10"/>
        <v>72.92740598253717</v>
      </c>
      <c r="F179" s="28">
        <f t="shared" si="11"/>
        <v>72062.58928</v>
      </c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5">
        <v>161</v>
      </c>
      <c r="C180" s="28">
        <f t="shared" si="8"/>
        <v>937.7441029214727</v>
      </c>
      <c r="D180" s="49">
        <f t="shared" si="9"/>
        <v>865.6815136358746</v>
      </c>
      <c r="E180" s="28">
        <f t="shared" si="10"/>
        <v>72.06258928559822</v>
      </c>
      <c r="F180" s="28">
        <f t="shared" si="11"/>
        <v>71196.90777</v>
      </c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5">
        <v>162</v>
      </c>
      <c r="C181" s="28">
        <f t="shared" si="8"/>
        <v>937.7441029214727</v>
      </c>
      <c r="D181" s="49">
        <f t="shared" si="9"/>
        <v>866.5471951495103</v>
      </c>
      <c r="E181" s="28">
        <f t="shared" si="10"/>
        <v>71.19690777196234</v>
      </c>
      <c r="F181" s="28">
        <f t="shared" si="11"/>
        <v>70330.36057</v>
      </c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5">
        <v>163</v>
      </c>
      <c r="C182" s="28">
        <f t="shared" si="8"/>
        <v>937.7441029214727</v>
      </c>
      <c r="D182" s="49">
        <f t="shared" si="9"/>
        <v>867.4137423446599</v>
      </c>
      <c r="E182" s="28">
        <f t="shared" si="10"/>
        <v>70.33036057681284</v>
      </c>
      <c r="F182" s="28">
        <f t="shared" si="11"/>
        <v>69462.94683</v>
      </c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5">
        <v>164</v>
      </c>
      <c r="C183" s="28">
        <f t="shared" si="8"/>
        <v>937.7441029214727</v>
      </c>
      <c r="D183" s="49">
        <f t="shared" si="9"/>
        <v>868.2811560870045</v>
      </c>
      <c r="E183" s="28">
        <f t="shared" si="10"/>
        <v>69.46294683446818</v>
      </c>
      <c r="F183" s="28">
        <f t="shared" si="11"/>
        <v>68594.66567</v>
      </c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5">
        <v>165</v>
      </c>
      <c r="C184" s="28">
        <f t="shared" si="8"/>
        <v>937.7441029214727</v>
      </c>
      <c r="D184" s="49">
        <f t="shared" si="9"/>
        <v>869.1494372430916</v>
      </c>
      <c r="E184" s="28">
        <f t="shared" si="10"/>
        <v>68.59466567838118</v>
      </c>
      <c r="F184" s="28">
        <f t="shared" si="11"/>
        <v>67725.51624</v>
      </c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5">
        <v>166</v>
      </c>
      <c r="C185" s="28">
        <f t="shared" si="8"/>
        <v>937.7441029214727</v>
      </c>
      <c r="D185" s="49">
        <f t="shared" si="9"/>
        <v>870.0185866803347</v>
      </c>
      <c r="E185" s="28">
        <f t="shared" si="10"/>
        <v>67.7255162411381</v>
      </c>
      <c r="F185" s="28">
        <f t="shared" si="11"/>
        <v>66855.49765</v>
      </c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5">
        <v>167</v>
      </c>
      <c r="C186" s="28">
        <f t="shared" si="8"/>
        <v>937.7441029214727</v>
      </c>
      <c r="D186" s="49">
        <f t="shared" si="9"/>
        <v>870.888605267015</v>
      </c>
      <c r="E186" s="28">
        <f t="shared" si="10"/>
        <v>66.85549765445775</v>
      </c>
      <c r="F186" s="28">
        <f t="shared" si="11"/>
        <v>65984.60904</v>
      </c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5">
        <v>168</v>
      </c>
      <c r="C187" s="28">
        <f t="shared" si="8"/>
        <v>937.7441029214727</v>
      </c>
      <c r="D187" s="49">
        <f t="shared" si="9"/>
        <v>871.7594938722821</v>
      </c>
      <c r="E187" s="28">
        <f t="shared" si="10"/>
        <v>65.98460904919072</v>
      </c>
      <c r="F187" s="28">
        <f t="shared" si="11"/>
        <v>65112.84955</v>
      </c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5">
        <v>169</v>
      </c>
      <c r="C188" s="28">
        <f t="shared" si="8"/>
        <v>937.7441029214727</v>
      </c>
      <c r="D188" s="49">
        <f t="shared" si="9"/>
        <v>872.6312533661543</v>
      </c>
      <c r="E188" s="28">
        <f t="shared" si="10"/>
        <v>65.11284955531846</v>
      </c>
      <c r="F188" s="28">
        <f t="shared" si="11"/>
        <v>64240.2183</v>
      </c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5">
        <v>170</v>
      </c>
      <c r="C189" s="28">
        <f t="shared" si="8"/>
        <v>937.7441029214727</v>
      </c>
      <c r="D189" s="49">
        <f t="shared" si="9"/>
        <v>873.5038846195205</v>
      </c>
      <c r="E189" s="28">
        <f t="shared" si="10"/>
        <v>64.2402183019523</v>
      </c>
      <c r="F189" s="28">
        <f t="shared" si="11"/>
        <v>63366.71441</v>
      </c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5">
        <v>171</v>
      </c>
      <c r="C190" s="28">
        <f t="shared" si="8"/>
        <v>937.7441029214727</v>
      </c>
      <c r="D190" s="49">
        <f t="shared" si="9"/>
        <v>874.37738850414</v>
      </c>
      <c r="E190" s="28">
        <f t="shared" si="10"/>
        <v>63.36671441733278</v>
      </c>
      <c r="F190" s="28">
        <f t="shared" si="11"/>
        <v>62492.33702</v>
      </c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5">
        <v>172</v>
      </c>
      <c r="C191" s="28">
        <f t="shared" si="8"/>
        <v>937.7441029214727</v>
      </c>
      <c r="D191" s="49">
        <f t="shared" si="9"/>
        <v>875.2517658926441</v>
      </c>
      <c r="E191" s="28">
        <f t="shared" si="10"/>
        <v>62.49233702882864</v>
      </c>
      <c r="F191" s="28">
        <f t="shared" si="11"/>
        <v>61617.08526</v>
      </c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5">
        <v>173</v>
      </c>
      <c r="C192" s="28">
        <f t="shared" si="8"/>
        <v>937.7441029214727</v>
      </c>
      <c r="D192" s="49">
        <f t="shared" si="9"/>
        <v>876.1270176585367</v>
      </c>
      <c r="E192" s="28">
        <f t="shared" si="10"/>
        <v>61.617085262936</v>
      </c>
      <c r="F192" s="28">
        <f t="shared" si="11"/>
        <v>60740.95824</v>
      </c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5">
        <v>174</v>
      </c>
      <c r="C193" s="28">
        <f t="shared" si="8"/>
        <v>937.7441029214727</v>
      </c>
      <c r="D193" s="49">
        <f t="shared" si="9"/>
        <v>877.0031446761952</v>
      </c>
      <c r="E193" s="28">
        <f t="shared" si="10"/>
        <v>60.74095824527747</v>
      </c>
      <c r="F193" s="28">
        <f t="shared" si="11"/>
        <v>59863.9551</v>
      </c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5">
        <v>175</v>
      </c>
      <c r="C194" s="28">
        <f t="shared" si="8"/>
        <v>937.7441029214727</v>
      </c>
      <c r="D194" s="49">
        <f t="shared" si="9"/>
        <v>877.8801478208715</v>
      </c>
      <c r="E194" s="28">
        <f t="shared" si="10"/>
        <v>59.86395510060126</v>
      </c>
      <c r="F194" s="28">
        <f t="shared" si="11"/>
        <v>58986.07495</v>
      </c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5">
        <v>176</v>
      </c>
      <c r="C195" s="28">
        <f t="shared" si="8"/>
        <v>937.7441029214727</v>
      </c>
      <c r="D195" s="49">
        <f t="shared" si="9"/>
        <v>878.7580279686923</v>
      </c>
      <c r="E195" s="28">
        <f t="shared" si="10"/>
        <v>58.98607495278039</v>
      </c>
      <c r="F195" s="28">
        <f t="shared" si="11"/>
        <v>58107.31692</v>
      </c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5">
        <v>177</v>
      </c>
      <c r="C196" s="28">
        <f t="shared" si="8"/>
        <v>937.7441029214727</v>
      </c>
      <c r="D196" s="49">
        <f t="shared" si="9"/>
        <v>879.636785996661</v>
      </c>
      <c r="E196" s="28">
        <f t="shared" si="10"/>
        <v>58.107316924811705</v>
      </c>
      <c r="F196" s="28">
        <f t="shared" si="11"/>
        <v>57227.68013</v>
      </c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5">
        <v>178</v>
      </c>
      <c r="C197" s="28">
        <f t="shared" si="8"/>
        <v>937.7441029214727</v>
      </c>
      <c r="D197" s="49">
        <f t="shared" si="9"/>
        <v>880.5164227826577</v>
      </c>
      <c r="E197" s="28">
        <f t="shared" si="10"/>
        <v>57.22768013881504</v>
      </c>
      <c r="F197" s="28">
        <f t="shared" si="11"/>
        <v>56347.16371</v>
      </c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5">
        <v>179</v>
      </c>
      <c r="C198" s="28">
        <f t="shared" si="8"/>
        <v>937.7441029214727</v>
      </c>
      <c r="D198" s="49">
        <f t="shared" si="9"/>
        <v>881.3969392054404</v>
      </c>
      <c r="E198" s="28">
        <f t="shared" si="10"/>
        <v>56.347163716032384</v>
      </c>
      <c r="F198" s="28">
        <f t="shared" si="11"/>
        <v>55465.76677</v>
      </c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5">
        <v>180</v>
      </c>
      <c r="C199" s="28">
        <f t="shared" si="8"/>
        <v>937.7441029214727</v>
      </c>
      <c r="D199" s="49">
        <f t="shared" si="9"/>
        <v>882.2783361446458</v>
      </c>
      <c r="E199" s="28">
        <f t="shared" si="10"/>
        <v>55.46576677682694</v>
      </c>
      <c r="F199" s="28">
        <f t="shared" si="11"/>
        <v>54583.48844</v>
      </c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5">
        <v>181</v>
      </c>
      <c r="C200" s="28">
        <f t="shared" si="8"/>
        <v>937.7441029214727</v>
      </c>
      <c r="D200" s="49">
        <f t="shared" si="9"/>
        <v>883.1606144807904</v>
      </c>
      <c r="E200" s="28">
        <f t="shared" si="10"/>
        <v>54.58348844068229</v>
      </c>
      <c r="F200" s="28">
        <f t="shared" si="11"/>
        <v>53700.32782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5">
        <v>182</v>
      </c>
      <c r="C201" s="28">
        <f t="shared" si="8"/>
        <v>937.7441029214727</v>
      </c>
      <c r="D201" s="49">
        <f t="shared" si="9"/>
        <v>884.0437750952713</v>
      </c>
      <c r="E201" s="28">
        <f t="shared" si="10"/>
        <v>53.7003278262015</v>
      </c>
      <c r="F201" s="28">
        <f t="shared" si="11"/>
        <v>52816.28405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5">
        <v>183</v>
      </c>
      <c r="C202" s="28">
        <f t="shared" si="8"/>
        <v>937.7441029214727</v>
      </c>
      <c r="D202" s="49">
        <f t="shared" si="9"/>
        <v>884.9278188703665</v>
      </c>
      <c r="E202" s="28">
        <f t="shared" si="10"/>
        <v>52.81628405110622</v>
      </c>
      <c r="F202" s="28">
        <f t="shared" si="11"/>
        <v>51931.35623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5">
        <v>184</v>
      </c>
      <c r="C203" s="28">
        <f t="shared" si="8"/>
        <v>937.7441029214727</v>
      </c>
      <c r="D203" s="49">
        <f t="shared" si="9"/>
        <v>885.8127466892369</v>
      </c>
      <c r="E203" s="28">
        <f t="shared" si="10"/>
        <v>51.93135623223586</v>
      </c>
      <c r="F203" s="28">
        <f t="shared" si="11"/>
        <v>51045.54348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5">
        <v>185</v>
      </c>
      <c r="C204" s="28">
        <f t="shared" si="8"/>
        <v>937.7441029214727</v>
      </c>
      <c r="D204" s="49">
        <f t="shared" si="9"/>
        <v>886.6985594359261</v>
      </c>
      <c r="E204" s="28">
        <f t="shared" si="10"/>
        <v>51.04554348554663</v>
      </c>
      <c r="F204" s="28">
        <f t="shared" si="11"/>
        <v>50158.84492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5">
        <v>186</v>
      </c>
      <c r="C205" s="28">
        <f t="shared" si="8"/>
        <v>937.7441029214727</v>
      </c>
      <c r="D205" s="49">
        <f t="shared" si="9"/>
        <v>887.5852579953621</v>
      </c>
      <c r="E205" s="28">
        <f t="shared" si="10"/>
        <v>50.1588449261107</v>
      </c>
      <c r="F205" s="28">
        <f t="shared" si="11"/>
        <v>49271.25966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5">
        <v>187</v>
      </c>
      <c r="C206" s="28">
        <f t="shared" si="8"/>
        <v>937.7441029214727</v>
      </c>
      <c r="D206" s="49">
        <f t="shared" si="9"/>
        <v>888.4728432533574</v>
      </c>
      <c r="E206" s="28">
        <f t="shared" si="10"/>
        <v>49.27125966811535</v>
      </c>
      <c r="F206" s="28">
        <f t="shared" si="11"/>
        <v>48382.78682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5">
        <v>188</v>
      </c>
      <c r="C207" s="28">
        <f t="shared" si="8"/>
        <v>937.7441029214727</v>
      </c>
      <c r="D207" s="49">
        <f t="shared" si="9"/>
        <v>889.3613160966107</v>
      </c>
      <c r="E207" s="28">
        <f t="shared" si="10"/>
        <v>48.38278682486199</v>
      </c>
      <c r="F207" s="28">
        <f t="shared" si="11"/>
        <v>47493.4255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5">
        <v>189</v>
      </c>
      <c r="C208" s="28">
        <f t="shared" si="8"/>
        <v>937.7441029214727</v>
      </c>
      <c r="D208" s="49">
        <f t="shared" si="9"/>
        <v>890.2506774127073</v>
      </c>
      <c r="E208" s="28">
        <f t="shared" si="10"/>
        <v>47.49342550876537</v>
      </c>
      <c r="F208" s="28">
        <f t="shared" si="11"/>
        <v>46603.17483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5">
        <v>190</v>
      </c>
      <c r="C209" s="28">
        <f t="shared" si="8"/>
        <v>937.7441029214727</v>
      </c>
      <c r="D209" s="49">
        <f t="shared" si="9"/>
        <v>891.14092809012</v>
      </c>
      <c r="E209" s="28">
        <f t="shared" si="10"/>
        <v>46.60317483135265</v>
      </c>
      <c r="F209" s="28">
        <f t="shared" si="11"/>
        <v>45712.0339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5">
        <v>191</v>
      </c>
      <c r="C210" s="28">
        <f t="shared" si="8"/>
        <v>937.7441029214727</v>
      </c>
      <c r="D210" s="49">
        <f t="shared" si="9"/>
        <v>892.0320690182102</v>
      </c>
      <c r="E210" s="28">
        <f t="shared" si="10"/>
        <v>45.712033903262544</v>
      </c>
      <c r="F210" s="28">
        <f t="shared" si="11"/>
        <v>44820.00183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5">
        <v>192</v>
      </c>
      <c r="C211" s="28">
        <f t="shared" si="8"/>
        <v>937.7441029214727</v>
      </c>
      <c r="D211" s="49">
        <f t="shared" si="9"/>
        <v>892.9241010872285</v>
      </c>
      <c r="E211" s="28">
        <f t="shared" si="10"/>
        <v>44.82000183424432</v>
      </c>
      <c r="F211" s="28">
        <f t="shared" si="11"/>
        <v>43927.07773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5">
        <v>193</v>
      </c>
      <c r="C212" s="28">
        <f aca="true" t="shared" si="12" ref="C212:C275">IF(F211=0,0,-PMT($C$6/12,$C$8*12,$C$7))</f>
        <v>937.7441029214727</v>
      </c>
      <c r="D212" s="49">
        <f aca="true" t="shared" si="13" ref="D212:D275">C212-E212</f>
        <v>893.8170251883156</v>
      </c>
      <c r="E212" s="28">
        <f aca="true" t="shared" si="14" ref="E212:E275">_xlfn.IFERROR(-IPMT($C$6/12,B212,$C$8*12,$C$7),0)</f>
        <v>43.9270777331571</v>
      </c>
      <c r="F212" s="28">
        <f aca="true" t="shared" si="15" ref="F212:F262">_xlfn.IFERROR(TRUNC($C$7+CUMPRINC($C$6/12,$C$8*12,$C$7,1,B212,0),5),0)</f>
        <v>43033.2607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5">
        <v>194</v>
      </c>
      <c r="C213" s="28">
        <f t="shared" si="12"/>
        <v>937.7441029214727</v>
      </c>
      <c r="D213" s="49">
        <f t="shared" si="13"/>
        <v>894.710842213504</v>
      </c>
      <c r="E213" s="28">
        <f t="shared" si="14"/>
        <v>43.033260707968786</v>
      </c>
      <c r="F213" s="28">
        <f t="shared" si="15"/>
        <v>42138.54986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5">
        <v>195</v>
      </c>
      <c r="C214" s="28">
        <f t="shared" si="12"/>
        <v>937.7441029214727</v>
      </c>
      <c r="D214" s="49">
        <f t="shared" si="13"/>
        <v>895.6055530557175</v>
      </c>
      <c r="E214" s="28">
        <f t="shared" si="14"/>
        <v>42.13854986575528</v>
      </c>
      <c r="F214" s="28">
        <f t="shared" si="15"/>
        <v>41242.94431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5">
        <v>196</v>
      </c>
      <c r="C215" s="28">
        <f t="shared" si="12"/>
        <v>937.7441029214727</v>
      </c>
      <c r="D215" s="49">
        <f t="shared" si="13"/>
        <v>896.5011586087732</v>
      </c>
      <c r="E215" s="28">
        <f t="shared" si="14"/>
        <v>41.24294431269956</v>
      </c>
      <c r="F215" s="28">
        <f t="shared" si="15"/>
        <v>40346.44315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5">
        <v>197</v>
      </c>
      <c r="C216" s="28">
        <f t="shared" si="12"/>
        <v>937.7441029214727</v>
      </c>
      <c r="D216" s="49">
        <f t="shared" si="13"/>
        <v>897.3976597673819</v>
      </c>
      <c r="E216" s="28">
        <f t="shared" si="14"/>
        <v>40.34644315409079</v>
      </c>
      <c r="F216" s="28">
        <f t="shared" si="15"/>
        <v>39449.04549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5">
        <v>198</v>
      </c>
      <c r="C217" s="28">
        <f t="shared" si="12"/>
        <v>937.7441029214727</v>
      </c>
      <c r="D217" s="49">
        <f t="shared" si="13"/>
        <v>898.2950574271493</v>
      </c>
      <c r="E217" s="28">
        <f t="shared" si="14"/>
        <v>39.44904549432341</v>
      </c>
      <c r="F217" s="28">
        <f t="shared" si="15"/>
        <v>38550.75043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5">
        <v>199</v>
      </c>
      <c r="C218" s="28">
        <f t="shared" si="12"/>
        <v>937.7441029214727</v>
      </c>
      <c r="D218" s="49">
        <f t="shared" si="13"/>
        <v>899.1933524845765</v>
      </c>
      <c r="E218" s="28">
        <f t="shared" si="14"/>
        <v>38.55075043689626</v>
      </c>
      <c r="F218" s="28">
        <f t="shared" si="15"/>
        <v>37651.55708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5">
        <v>200</v>
      </c>
      <c r="C219" s="28">
        <f t="shared" si="12"/>
        <v>937.7441029214727</v>
      </c>
      <c r="D219" s="49">
        <f t="shared" si="13"/>
        <v>900.092545837061</v>
      </c>
      <c r="E219" s="28">
        <f t="shared" si="14"/>
        <v>37.651557084411685</v>
      </c>
      <c r="F219" s="28">
        <f t="shared" si="15"/>
        <v>36751.46453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5">
        <v>201</v>
      </c>
      <c r="C220" s="28">
        <f t="shared" si="12"/>
        <v>937.7441029214727</v>
      </c>
      <c r="D220" s="49">
        <f t="shared" si="13"/>
        <v>900.9926383828981</v>
      </c>
      <c r="E220" s="28">
        <f t="shared" si="14"/>
        <v>36.75146453857462</v>
      </c>
      <c r="F220" s="28">
        <f t="shared" si="15"/>
        <v>35850.4719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5">
        <v>202</v>
      </c>
      <c r="C221" s="28">
        <f t="shared" si="12"/>
        <v>937.7441029214727</v>
      </c>
      <c r="D221" s="49">
        <f t="shared" si="13"/>
        <v>901.8936310212811</v>
      </c>
      <c r="E221" s="28">
        <f t="shared" si="14"/>
        <v>35.85047190019172</v>
      </c>
      <c r="F221" s="28">
        <f t="shared" si="15"/>
        <v>34948.57826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5">
        <v>203</v>
      </c>
      <c r="C222" s="28">
        <f t="shared" si="12"/>
        <v>937.7441029214727</v>
      </c>
      <c r="D222" s="49">
        <f t="shared" si="13"/>
        <v>902.7955246523023</v>
      </c>
      <c r="E222" s="28">
        <f t="shared" si="14"/>
        <v>34.94857826917045</v>
      </c>
      <c r="F222" s="28">
        <f t="shared" si="15"/>
        <v>34045.78274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5">
        <v>204</v>
      </c>
      <c r="C223" s="28">
        <f t="shared" si="12"/>
        <v>937.7441029214727</v>
      </c>
      <c r="D223" s="49">
        <f t="shared" si="13"/>
        <v>903.6983201769546</v>
      </c>
      <c r="E223" s="28">
        <f t="shared" si="14"/>
        <v>34.04578274451814</v>
      </c>
      <c r="F223" s="28">
        <f t="shared" si="15"/>
        <v>33142.08442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5">
        <v>205</v>
      </c>
      <c r="C224" s="28">
        <f t="shared" si="12"/>
        <v>937.7441029214727</v>
      </c>
      <c r="D224" s="49">
        <f t="shared" si="13"/>
        <v>904.6020184971316</v>
      </c>
      <c r="E224" s="28">
        <f t="shared" si="14"/>
        <v>33.142084424341185</v>
      </c>
      <c r="F224" s="28">
        <f t="shared" si="15"/>
        <v>32237.4824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5">
        <v>206</v>
      </c>
      <c r="C225" s="28">
        <f t="shared" si="12"/>
        <v>937.7441029214727</v>
      </c>
      <c r="D225" s="49">
        <f t="shared" si="13"/>
        <v>905.5066205156287</v>
      </c>
      <c r="E225" s="28">
        <f t="shared" si="14"/>
        <v>32.23748240584405</v>
      </c>
      <c r="F225" s="28">
        <f t="shared" si="15"/>
        <v>31331.97578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5">
        <v>207</v>
      </c>
      <c r="C226" s="28">
        <f t="shared" si="12"/>
        <v>937.7441029214727</v>
      </c>
      <c r="D226" s="49">
        <f t="shared" si="13"/>
        <v>906.4121271361444</v>
      </c>
      <c r="E226" s="28">
        <f t="shared" si="14"/>
        <v>31.33197578532843</v>
      </c>
      <c r="F226" s="28">
        <f t="shared" si="15"/>
        <v>30425.56365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5">
        <v>208</v>
      </c>
      <c r="C227" s="28">
        <f t="shared" si="12"/>
        <v>937.7441029214727</v>
      </c>
      <c r="D227" s="49">
        <f t="shared" si="13"/>
        <v>907.3185392632805</v>
      </c>
      <c r="E227" s="28">
        <f t="shared" si="14"/>
        <v>30.425563658192278</v>
      </c>
      <c r="F227" s="28">
        <f t="shared" si="15"/>
        <v>29518.24511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5">
        <v>209</v>
      </c>
      <c r="C228" s="28">
        <f t="shared" si="12"/>
        <v>937.7441029214727</v>
      </c>
      <c r="D228" s="49">
        <f t="shared" si="13"/>
        <v>908.2258578025437</v>
      </c>
      <c r="E228" s="28">
        <f t="shared" si="14"/>
        <v>29.518245118929006</v>
      </c>
      <c r="F228" s="28">
        <f t="shared" si="15"/>
        <v>28610.01926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5">
        <v>210</v>
      </c>
      <c r="C229" s="28">
        <f t="shared" si="12"/>
        <v>937.7441029214727</v>
      </c>
      <c r="D229" s="49">
        <f t="shared" si="13"/>
        <v>909.1340836603463</v>
      </c>
      <c r="E229" s="28">
        <f t="shared" si="14"/>
        <v>28.610019261126453</v>
      </c>
      <c r="F229" s="28">
        <f t="shared" si="15"/>
        <v>27700.88517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5">
        <v>211</v>
      </c>
      <c r="C230" s="28">
        <f t="shared" si="12"/>
        <v>937.7441029214727</v>
      </c>
      <c r="D230" s="49">
        <f t="shared" si="13"/>
        <v>910.0432177440066</v>
      </c>
      <c r="E230" s="28">
        <f t="shared" si="14"/>
        <v>27.70088517746611</v>
      </c>
      <c r="F230" s="28">
        <f t="shared" si="15"/>
        <v>26790.84195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5">
        <v>212</v>
      </c>
      <c r="C231" s="28">
        <f t="shared" si="12"/>
        <v>937.7441029214727</v>
      </c>
      <c r="D231" s="49">
        <f t="shared" si="13"/>
        <v>910.9532609617506</v>
      </c>
      <c r="E231" s="28">
        <f t="shared" si="14"/>
        <v>26.7908419597221</v>
      </c>
      <c r="F231" s="28">
        <f t="shared" si="15"/>
        <v>25879.88869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5">
        <v>213</v>
      </c>
      <c r="C232" s="28">
        <f t="shared" si="12"/>
        <v>937.7441029214727</v>
      </c>
      <c r="D232" s="49">
        <f t="shared" si="13"/>
        <v>911.8642142227123</v>
      </c>
      <c r="E232" s="28">
        <f t="shared" si="14"/>
        <v>25.87988869876035</v>
      </c>
      <c r="F232" s="28">
        <f t="shared" si="15"/>
        <v>24968.02448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5">
        <v>214</v>
      </c>
      <c r="C233" s="28">
        <f t="shared" si="12"/>
        <v>937.7441029214727</v>
      </c>
      <c r="D233" s="49">
        <f t="shared" si="13"/>
        <v>912.7760784369351</v>
      </c>
      <c r="E233" s="28">
        <f t="shared" si="14"/>
        <v>24.968024484537636</v>
      </c>
      <c r="F233" s="28">
        <f t="shared" si="15"/>
        <v>24055.2484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5">
        <v>215</v>
      </c>
      <c r="C234" s="28">
        <f t="shared" si="12"/>
        <v>937.7441029214727</v>
      </c>
      <c r="D234" s="49">
        <f t="shared" si="13"/>
        <v>913.688854515372</v>
      </c>
      <c r="E234" s="28">
        <f t="shared" si="14"/>
        <v>24.055248406100706</v>
      </c>
      <c r="F234" s="28">
        <f t="shared" si="15"/>
        <v>23141.55955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5">
        <v>216</v>
      </c>
      <c r="C235" s="28">
        <f t="shared" si="12"/>
        <v>937.7441029214727</v>
      </c>
      <c r="D235" s="49">
        <f t="shared" si="13"/>
        <v>914.6025433698874</v>
      </c>
      <c r="E235" s="28">
        <f t="shared" si="14"/>
        <v>23.14155955158533</v>
      </c>
      <c r="F235" s="28">
        <f t="shared" si="15"/>
        <v>22226.957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5">
        <v>217</v>
      </c>
      <c r="C236" s="28">
        <f t="shared" si="12"/>
        <v>937.7441029214727</v>
      </c>
      <c r="D236" s="49">
        <f t="shared" si="13"/>
        <v>915.5171459132573</v>
      </c>
      <c r="E236" s="28">
        <f t="shared" si="14"/>
        <v>22.226957008215443</v>
      </c>
      <c r="F236" s="28">
        <f t="shared" si="15"/>
        <v>21311.43986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5">
        <v>218</v>
      </c>
      <c r="C237" s="28">
        <f t="shared" si="12"/>
        <v>937.7441029214727</v>
      </c>
      <c r="D237" s="49">
        <f t="shared" si="13"/>
        <v>916.4326630591705</v>
      </c>
      <c r="E237" s="28">
        <f t="shared" si="14"/>
        <v>21.311439862302183</v>
      </c>
      <c r="F237" s="28">
        <f t="shared" si="15"/>
        <v>20395.00719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5">
        <v>219</v>
      </c>
      <c r="C238" s="28">
        <f t="shared" si="12"/>
        <v>937.7441029214727</v>
      </c>
      <c r="D238" s="49">
        <f t="shared" si="13"/>
        <v>917.3490957222298</v>
      </c>
      <c r="E238" s="28">
        <f t="shared" si="14"/>
        <v>20.395007199243018</v>
      </c>
      <c r="F238" s="28">
        <f t="shared" si="15"/>
        <v>19477.6581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5">
        <v>220</v>
      </c>
      <c r="C239" s="28">
        <f t="shared" si="12"/>
        <v>937.7441029214727</v>
      </c>
      <c r="D239" s="49">
        <f t="shared" si="13"/>
        <v>918.266444817952</v>
      </c>
      <c r="E239" s="28">
        <f t="shared" si="14"/>
        <v>19.477658103520785</v>
      </c>
      <c r="F239" s="28">
        <f t="shared" si="15"/>
        <v>18559.39165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5">
        <v>221</v>
      </c>
      <c r="C240" s="28">
        <f t="shared" si="12"/>
        <v>937.7441029214727</v>
      </c>
      <c r="D240" s="49">
        <f t="shared" si="13"/>
        <v>919.18471126277</v>
      </c>
      <c r="E240" s="28">
        <f t="shared" si="14"/>
        <v>18.559391658702832</v>
      </c>
      <c r="F240" s="28">
        <f t="shared" si="15"/>
        <v>17640.20694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5">
        <v>222</v>
      </c>
      <c r="C241" s="28">
        <f t="shared" si="12"/>
        <v>937.7441029214727</v>
      </c>
      <c r="D241" s="49">
        <f t="shared" si="13"/>
        <v>920.1038959740326</v>
      </c>
      <c r="E241" s="28">
        <f t="shared" si="14"/>
        <v>17.64020694744006</v>
      </c>
      <c r="F241" s="28">
        <f t="shared" si="15"/>
        <v>16720.10305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5">
        <v>223</v>
      </c>
      <c r="C242" s="28">
        <f t="shared" si="12"/>
        <v>937.7441029214727</v>
      </c>
      <c r="D242" s="49">
        <f t="shared" si="13"/>
        <v>921.0239998700067</v>
      </c>
      <c r="E242" s="28">
        <f t="shared" si="14"/>
        <v>16.72010305146603</v>
      </c>
      <c r="F242" s="28">
        <f t="shared" si="15"/>
        <v>15799.07905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5">
        <v>224</v>
      </c>
      <c r="C243" s="28">
        <f t="shared" si="12"/>
        <v>937.7441029214727</v>
      </c>
      <c r="D243" s="49">
        <f t="shared" si="13"/>
        <v>921.9450238698768</v>
      </c>
      <c r="E243" s="28">
        <f t="shared" si="14"/>
        <v>15.799079051596024</v>
      </c>
      <c r="F243" s="28">
        <f t="shared" si="15"/>
        <v>14877.13402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5">
        <v>225</v>
      </c>
      <c r="C244" s="28">
        <f t="shared" si="12"/>
        <v>937.7441029214727</v>
      </c>
      <c r="D244" s="49">
        <f t="shared" si="13"/>
        <v>922.8669688937466</v>
      </c>
      <c r="E244" s="28">
        <f t="shared" si="14"/>
        <v>14.877134027726147</v>
      </c>
      <c r="F244" s="28">
        <f t="shared" si="15"/>
        <v>13954.26705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5">
        <v>226</v>
      </c>
      <c r="C245" s="28">
        <f t="shared" si="12"/>
        <v>937.7441029214727</v>
      </c>
      <c r="D245" s="49">
        <f t="shared" si="13"/>
        <v>923.7898358626403</v>
      </c>
      <c r="E245" s="28">
        <f t="shared" si="14"/>
        <v>13.954267058832398</v>
      </c>
      <c r="F245" s="28">
        <f t="shared" si="15"/>
        <v>13030.47722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5">
        <v>227</v>
      </c>
      <c r="C246" s="28">
        <f t="shared" si="12"/>
        <v>937.7441029214727</v>
      </c>
      <c r="D246" s="49">
        <f t="shared" si="13"/>
        <v>924.7136256985029</v>
      </c>
      <c r="E246" s="28">
        <f t="shared" si="14"/>
        <v>13.03047722296976</v>
      </c>
      <c r="F246" s="28">
        <f t="shared" si="15"/>
        <v>12105.76359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5">
        <v>228</v>
      </c>
      <c r="C247" s="28">
        <f t="shared" si="12"/>
        <v>937.7441029214727</v>
      </c>
      <c r="D247" s="49">
        <f t="shared" si="13"/>
        <v>925.6383393242015</v>
      </c>
      <c r="E247" s="28">
        <f t="shared" si="14"/>
        <v>12.105763597271254</v>
      </c>
      <c r="F247" s="28">
        <f t="shared" si="15"/>
        <v>11180.12525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5">
        <v>229</v>
      </c>
      <c r="C248" s="28">
        <f t="shared" si="12"/>
        <v>937.7441029214727</v>
      </c>
      <c r="D248" s="49">
        <f t="shared" si="13"/>
        <v>926.5639776635257</v>
      </c>
      <c r="E248" s="28">
        <f t="shared" si="14"/>
        <v>11.180125257947052</v>
      </c>
      <c r="F248" s="28">
        <f t="shared" si="15"/>
        <v>10253.56128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5">
        <v>230</v>
      </c>
      <c r="C249" s="28">
        <f t="shared" si="12"/>
        <v>937.7441029214727</v>
      </c>
      <c r="D249" s="49">
        <f t="shared" si="13"/>
        <v>927.4905416411892</v>
      </c>
      <c r="E249" s="28">
        <f t="shared" si="14"/>
        <v>10.253561280283527</v>
      </c>
      <c r="F249" s="28">
        <f t="shared" si="15"/>
        <v>9326.07073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5">
        <v>231</v>
      </c>
      <c r="C250" s="28">
        <f t="shared" si="12"/>
        <v>937.7441029214727</v>
      </c>
      <c r="D250" s="49">
        <f t="shared" si="13"/>
        <v>928.4180321828304</v>
      </c>
      <c r="E250" s="28">
        <f t="shared" si="14"/>
        <v>9.32607073864234</v>
      </c>
      <c r="F250" s="28">
        <f t="shared" si="15"/>
        <v>8397.6527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5">
        <v>232</v>
      </c>
      <c r="C251" s="28">
        <f t="shared" si="12"/>
        <v>937.7441029214727</v>
      </c>
      <c r="D251" s="49">
        <f t="shared" si="13"/>
        <v>929.3464502150132</v>
      </c>
      <c r="E251" s="28">
        <f t="shared" si="14"/>
        <v>8.397652706459509</v>
      </c>
      <c r="F251" s="28">
        <f t="shared" si="15"/>
        <v>7468.30625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5">
        <v>233</v>
      </c>
      <c r="C252" s="28">
        <f t="shared" si="12"/>
        <v>937.7441029214727</v>
      </c>
      <c r="D252" s="49">
        <f t="shared" si="13"/>
        <v>930.2757966652282</v>
      </c>
      <c r="E252" s="28">
        <f t="shared" si="14"/>
        <v>7.468306256244496</v>
      </c>
      <c r="F252" s="28">
        <f t="shared" si="15"/>
        <v>6538.03045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5">
        <v>234</v>
      </c>
      <c r="C253" s="28">
        <f t="shared" si="12"/>
        <v>937.7441029214727</v>
      </c>
      <c r="D253" s="49">
        <f t="shared" si="13"/>
        <v>931.2060724618934</v>
      </c>
      <c r="E253" s="28">
        <f t="shared" si="14"/>
        <v>6.538030459579267</v>
      </c>
      <c r="F253" s="28">
        <f t="shared" si="15"/>
        <v>5606.82438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5">
        <v>235</v>
      </c>
      <c r="C254" s="28">
        <f t="shared" si="12"/>
        <v>937.7441029214727</v>
      </c>
      <c r="D254" s="49">
        <f t="shared" si="13"/>
        <v>932.1372785343553</v>
      </c>
      <c r="E254" s="28">
        <f t="shared" si="14"/>
        <v>5.6068243871173715</v>
      </c>
      <c r="F254" s="28">
        <f t="shared" si="15"/>
        <v>4674.6871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5">
        <v>236</v>
      </c>
      <c r="C255" s="28">
        <f t="shared" si="12"/>
        <v>937.7441029214727</v>
      </c>
      <c r="D255" s="49">
        <f t="shared" si="13"/>
        <v>933.0694158128897</v>
      </c>
      <c r="E255" s="28">
        <f t="shared" si="14"/>
        <v>4.674687108583017</v>
      </c>
      <c r="F255" s="28">
        <f t="shared" si="15"/>
        <v>3741.61769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5">
        <v>237</v>
      </c>
      <c r="C256" s="28">
        <f t="shared" si="12"/>
        <v>937.7441029214727</v>
      </c>
      <c r="D256" s="49">
        <f t="shared" si="13"/>
        <v>934.0024852287027</v>
      </c>
      <c r="E256" s="28">
        <f t="shared" si="14"/>
        <v>3.7416176927701272</v>
      </c>
      <c r="F256" s="28">
        <f t="shared" si="15"/>
        <v>2807.6152</v>
      </c>
      <c r="G256" s="3"/>
      <c r="H256" s="3"/>
      <c r="I256" s="3"/>
      <c r="J256" s="3"/>
      <c r="K256" s="2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5">
        <v>238</v>
      </c>
      <c r="C257" s="28">
        <f t="shared" si="12"/>
        <v>937.7441029214727</v>
      </c>
      <c r="D257" s="49">
        <f t="shared" si="13"/>
        <v>934.9364877139313</v>
      </c>
      <c r="E257" s="28">
        <f t="shared" si="14"/>
        <v>2.807615207541424</v>
      </c>
      <c r="F257" s="28">
        <f t="shared" si="15"/>
        <v>1872.67871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5">
        <v>239</v>
      </c>
      <c r="C258" s="28">
        <f t="shared" si="12"/>
        <v>937.7441029214727</v>
      </c>
      <c r="D258" s="49">
        <f t="shared" si="13"/>
        <v>935.8714242016453</v>
      </c>
      <c r="E258" s="28">
        <f t="shared" si="14"/>
        <v>1.8726787198274923</v>
      </c>
      <c r="F258" s="28">
        <f t="shared" si="15"/>
        <v>936.80729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5">
        <v>240</v>
      </c>
      <c r="C259" s="28">
        <f t="shared" si="12"/>
        <v>937.7441029214727</v>
      </c>
      <c r="D259" s="49">
        <f t="shared" si="13"/>
        <v>936.8072956258469</v>
      </c>
      <c r="E259" s="28">
        <f t="shared" si="14"/>
        <v>0.9368072956258472</v>
      </c>
      <c r="F259" s="28">
        <f t="shared" si="15"/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4">
        <v>241</v>
      </c>
      <c r="C260" s="28">
        <f t="shared" si="12"/>
        <v>0</v>
      </c>
      <c r="D260" s="49">
        <f t="shared" si="13"/>
        <v>0</v>
      </c>
      <c r="E260" s="28">
        <f t="shared" si="14"/>
        <v>0</v>
      </c>
      <c r="F260" s="28">
        <f t="shared" si="15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4">
        <v>242</v>
      </c>
      <c r="C261" s="28">
        <f t="shared" si="12"/>
        <v>0</v>
      </c>
      <c r="D261" s="49">
        <f t="shared" si="13"/>
        <v>0</v>
      </c>
      <c r="E261" s="28">
        <f t="shared" si="14"/>
        <v>0</v>
      </c>
      <c r="F261" s="28">
        <f t="shared" si="15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4">
        <v>243</v>
      </c>
      <c r="C262" s="28">
        <f t="shared" si="12"/>
        <v>0</v>
      </c>
      <c r="D262" s="49">
        <f t="shared" si="13"/>
        <v>0</v>
      </c>
      <c r="E262" s="28">
        <f t="shared" si="14"/>
        <v>0</v>
      </c>
      <c r="F262" s="28">
        <f t="shared" si="15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4">
        <v>244</v>
      </c>
      <c r="C263" s="28">
        <f t="shared" si="12"/>
        <v>0</v>
      </c>
      <c r="D263" s="49">
        <f t="shared" si="13"/>
        <v>0</v>
      </c>
      <c r="E263" s="28">
        <f t="shared" si="14"/>
        <v>0</v>
      </c>
      <c r="F263" s="28">
        <f aca="true" t="shared" si="16" ref="F263:F319">_xlfn.IFERROR(TRUNC($C$7+CUMPRINC($C$6/12,$C$8*12,$C$7,1,B263,0),5),0)</f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4">
        <v>245</v>
      </c>
      <c r="C264" s="28">
        <f t="shared" si="12"/>
        <v>0</v>
      </c>
      <c r="D264" s="49">
        <f t="shared" si="13"/>
        <v>0</v>
      </c>
      <c r="E264" s="28">
        <f t="shared" si="14"/>
        <v>0</v>
      </c>
      <c r="F264" s="28">
        <f t="shared" si="16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4">
        <v>246</v>
      </c>
      <c r="C265" s="28">
        <f t="shared" si="12"/>
        <v>0</v>
      </c>
      <c r="D265" s="49">
        <f t="shared" si="13"/>
        <v>0</v>
      </c>
      <c r="E265" s="28">
        <f t="shared" si="14"/>
        <v>0</v>
      </c>
      <c r="F265" s="28">
        <f t="shared" si="16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4">
        <v>247</v>
      </c>
      <c r="C266" s="28">
        <f t="shared" si="12"/>
        <v>0</v>
      </c>
      <c r="D266" s="49">
        <f t="shared" si="13"/>
        <v>0</v>
      </c>
      <c r="E266" s="28">
        <f t="shared" si="14"/>
        <v>0</v>
      </c>
      <c r="F266" s="28">
        <f t="shared" si="16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4">
        <v>248</v>
      </c>
      <c r="C267" s="28">
        <f t="shared" si="12"/>
        <v>0</v>
      </c>
      <c r="D267" s="49">
        <f t="shared" si="13"/>
        <v>0</v>
      </c>
      <c r="E267" s="28">
        <f t="shared" si="14"/>
        <v>0</v>
      </c>
      <c r="F267" s="28">
        <f t="shared" si="16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4">
        <v>249</v>
      </c>
      <c r="C268" s="28">
        <f t="shared" si="12"/>
        <v>0</v>
      </c>
      <c r="D268" s="49">
        <f t="shared" si="13"/>
        <v>0</v>
      </c>
      <c r="E268" s="28">
        <f t="shared" si="14"/>
        <v>0</v>
      </c>
      <c r="F268" s="28">
        <f t="shared" si="16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4">
        <v>250</v>
      </c>
      <c r="C269" s="28">
        <f t="shared" si="12"/>
        <v>0</v>
      </c>
      <c r="D269" s="49">
        <f t="shared" si="13"/>
        <v>0</v>
      </c>
      <c r="E269" s="28">
        <f t="shared" si="14"/>
        <v>0</v>
      </c>
      <c r="F269" s="28">
        <f t="shared" si="16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4">
        <v>251</v>
      </c>
      <c r="C270" s="28">
        <f t="shared" si="12"/>
        <v>0</v>
      </c>
      <c r="D270" s="49">
        <f t="shared" si="13"/>
        <v>0</v>
      </c>
      <c r="E270" s="28">
        <f t="shared" si="14"/>
        <v>0</v>
      </c>
      <c r="F270" s="28">
        <f t="shared" si="16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4">
        <v>252</v>
      </c>
      <c r="C271" s="28">
        <f t="shared" si="12"/>
        <v>0</v>
      </c>
      <c r="D271" s="49">
        <f t="shared" si="13"/>
        <v>0</v>
      </c>
      <c r="E271" s="28">
        <f t="shared" si="14"/>
        <v>0</v>
      </c>
      <c r="F271" s="28">
        <f t="shared" si="16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4">
        <v>253</v>
      </c>
      <c r="C272" s="28">
        <f t="shared" si="12"/>
        <v>0</v>
      </c>
      <c r="D272" s="49">
        <f t="shared" si="13"/>
        <v>0</v>
      </c>
      <c r="E272" s="28">
        <f t="shared" si="14"/>
        <v>0</v>
      </c>
      <c r="F272" s="28">
        <f t="shared" si="16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4">
        <v>254</v>
      </c>
      <c r="C273" s="28">
        <f t="shared" si="12"/>
        <v>0</v>
      </c>
      <c r="D273" s="49">
        <f t="shared" si="13"/>
        <v>0</v>
      </c>
      <c r="E273" s="28">
        <f t="shared" si="14"/>
        <v>0</v>
      </c>
      <c r="F273" s="28">
        <f t="shared" si="16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4">
        <v>255</v>
      </c>
      <c r="C274" s="28">
        <f t="shared" si="12"/>
        <v>0</v>
      </c>
      <c r="D274" s="49">
        <f t="shared" si="13"/>
        <v>0</v>
      </c>
      <c r="E274" s="28">
        <f t="shared" si="14"/>
        <v>0</v>
      </c>
      <c r="F274" s="28">
        <f t="shared" si="16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4">
        <v>256</v>
      </c>
      <c r="C275" s="28">
        <f t="shared" si="12"/>
        <v>0</v>
      </c>
      <c r="D275" s="49">
        <f t="shared" si="13"/>
        <v>0</v>
      </c>
      <c r="E275" s="28">
        <f t="shared" si="14"/>
        <v>0</v>
      </c>
      <c r="F275" s="28">
        <f t="shared" si="16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4">
        <v>257</v>
      </c>
      <c r="C276" s="28">
        <f aca="true" t="shared" si="17" ref="C276:C318">IF(F275=0,0,-PMT($C$6/12,$C$8*12,$C$7))</f>
        <v>0</v>
      </c>
      <c r="D276" s="49">
        <f aca="true" t="shared" si="18" ref="D276:D319">C276-E276</f>
        <v>0</v>
      </c>
      <c r="E276" s="28">
        <f aca="true" t="shared" si="19" ref="E276:E318">_xlfn.IFERROR(-IPMT($C$6/12,B276,$C$8*12,$C$7),0)</f>
        <v>0</v>
      </c>
      <c r="F276" s="28">
        <f t="shared" si="16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4">
        <v>258</v>
      </c>
      <c r="C277" s="28">
        <f t="shared" si="17"/>
        <v>0</v>
      </c>
      <c r="D277" s="49">
        <f t="shared" si="18"/>
        <v>0</v>
      </c>
      <c r="E277" s="28">
        <f t="shared" si="19"/>
        <v>0</v>
      </c>
      <c r="F277" s="28">
        <f t="shared" si="16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4">
        <v>259</v>
      </c>
      <c r="C278" s="28">
        <f t="shared" si="17"/>
        <v>0</v>
      </c>
      <c r="D278" s="49">
        <f t="shared" si="18"/>
        <v>0</v>
      </c>
      <c r="E278" s="28">
        <f t="shared" si="19"/>
        <v>0</v>
      </c>
      <c r="F278" s="28">
        <f t="shared" si="16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4">
        <v>260</v>
      </c>
      <c r="C279" s="28">
        <f t="shared" si="17"/>
        <v>0</v>
      </c>
      <c r="D279" s="49">
        <f t="shared" si="18"/>
        <v>0</v>
      </c>
      <c r="E279" s="28">
        <f t="shared" si="19"/>
        <v>0</v>
      </c>
      <c r="F279" s="28">
        <f t="shared" si="16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4">
        <v>261</v>
      </c>
      <c r="C280" s="28">
        <f t="shared" si="17"/>
        <v>0</v>
      </c>
      <c r="D280" s="49">
        <f t="shared" si="18"/>
        <v>0</v>
      </c>
      <c r="E280" s="28">
        <f t="shared" si="19"/>
        <v>0</v>
      </c>
      <c r="F280" s="28">
        <f t="shared" si="16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4">
        <v>262</v>
      </c>
      <c r="C281" s="28">
        <f t="shared" si="17"/>
        <v>0</v>
      </c>
      <c r="D281" s="49">
        <f t="shared" si="18"/>
        <v>0</v>
      </c>
      <c r="E281" s="28">
        <f t="shared" si="19"/>
        <v>0</v>
      </c>
      <c r="F281" s="28">
        <f t="shared" si="16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4">
        <v>263</v>
      </c>
      <c r="C282" s="28">
        <f t="shared" si="17"/>
        <v>0</v>
      </c>
      <c r="D282" s="49">
        <f t="shared" si="18"/>
        <v>0</v>
      </c>
      <c r="E282" s="28">
        <f t="shared" si="19"/>
        <v>0</v>
      </c>
      <c r="F282" s="28">
        <f t="shared" si="16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4">
        <v>264</v>
      </c>
      <c r="C283" s="28">
        <f t="shared" si="17"/>
        <v>0</v>
      </c>
      <c r="D283" s="49">
        <f t="shared" si="18"/>
        <v>0</v>
      </c>
      <c r="E283" s="28">
        <f t="shared" si="19"/>
        <v>0</v>
      </c>
      <c r="F283" s="28">
        <f t="shared" si="16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4">
        <v>265</v>
      </c>
      <c r="C284" s="28">
        <f t="shared" si="17"/>
        <v>0</v>
      </c>
      <c r="D284" s="49">
        <f t="shared" si="18"/>
        <v>0</v>
      </c>
      <c r="E284" s="28">
        <f t="shared" si="19"/>
        <v>0</v>
      </c>
      <c r="F284" s="28">
        <f t="shared" si="16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4">
        <v>266</v>
      </c>
      <c r="C285" s="28">
        <f t="shared" si="17"/>
        <v>0</v>
      </c>
      <c r="D285" s="49">
        <f t="shared" si="18"/>
        <v>0</v>
      </c>
      <c r="E285" s="28">
        <f t="shared" si="19"/>
        <v>0</v>
      </c>
      <c r="F285" s="28">
        <f t="shared" si="16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4">
        <v>267</v>
      </c>
      <c r="C286" s="28">
        <f t="shared" si="17"/>
        <v>0</v>
      </c>
      <c r="D286" s="49">
        <f t="shared" si="18"/>
        <v>0</v>
      </c>
      <c r="E286" s="28">
        <f t="shared" si="19"/>
        <v>0</v>
      </c>
      <c r="F286" s="28">
        <f t="shared" si="16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4">
        <v>268</v>
      </c>
      <c r="C287" s="28">
        <f t="shared" si="17"/>
        <v>0</v>
      </c>
      <c r="D287" s="49">
        <f t="shared" si="18"/>
        <v>0</v>
      </c>
      <c r="E287" s="28">
        <f t="shared" si="19"/>
        <v>0</v>
      </c>
      <c r="F287" s="28">
        <f t="shared" si="16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4">
        <v>269</v>
      </c>
      <c r="C288" s="28">
        <f t="shared" si="17"/>
        <v>0</v>
      </c>
      <c r="D288" s="49">
        <f t="shared" si="18"/>
        <v>0</v>
      </c>
      <c r="E288" s="28">
        <f t="shared" si="19"/>
        <v>0</v>
      </c>
      <c r="F288" s="28">
        <f t="shared" si="16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4">
        <v>270</v>
      </c>
      <c r="C289" s="28">
        <f t="shared" si="17"/>
        <v>0</v>
      </c>
      <c r="D289" s="49">
        <f t="shared" si="18"/>
        <v>0</v>
      </c>
      <c r="E289" s="28">
        <f t="shared" si="19"/>
        <v>0</v>
      </c>
      <c r="F289" s="28">
        <f t="shared" si="16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4">
        <v>271</v>
      </c>
      <c r="C290" s="28">
        <f t="shared" si="17"/>
        <v>0</v>
      </c>
      <c r="D290" s="49">
        <f t="shared" si="18"/>
        <v>0</v>
      </c>
      <c r="E290" s="28">
        <f t="shared" si="19"/>
        <v>0</v>
      </c>
      <c r="F290" s="28">
        <f t="shared" si="16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4">
        <v>272</v>
      </c>
      <c r="C291" s="28">
        <f t="shared" si="17"/>
        <v>0</v>
      </c>
      <c r="D291" s="49">
        <f t="shared" si="18"/>
        <v>0</v>
      </c>
      <c r="E291" s="28">
        <f t="shared" si="19"/>
        <v>0</v>
      </c>
      <c r="F291" s="28">
        <f t="shared" si="16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4">
        <v>273</v>
      </c>
      <c r="C292" s="28">
        <f t="shared" si="17"/>
        <v>0</v>
      </c>
      <c r="D292" s="49">
        <f t="shared" si="18"/>
        <v>0</v>
      </c>
      <c r="E292" s="28">
        <f t="shared" si="19"/>
        <v>0</v>
      </c>
      <c r="F292" s="28">
        <f t="shared" si="16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4">
        <v>274</v>
      </c>
      <c r="C293" s="28">
        <f t="shared" si="17"/>
        <v>0</v>
      </c>
      <c r="D293" s="49">
        <f t="shared" si="18"/>
        <v>0</v>
      </c>
      <c r="E293" s="28">
        <f t="shared" si="19"/>
        <v>0</v>
      </c>
      <c r="F293" s="28">
        <f t="shared" si="16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4">
        <v>275</v>
      </c>
      <c r="C294" s="28">
        <f t="shared" si="17"/>
        <v>0</v>
      </c>
      <c r="D294" s="49">
        <f t="shared" si="18"/>
        <v>0</v>
      </c>
      <c r="E294" s="28">
        <f t="shared" si="19"/>
        <v>0</v>
      </c>
      <c r="F294" s="28">
        <f t="shared" si="16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4">
        <v>276</v>
      </c>
      <c r="C295" s="28">
        <f t="shared" si="17"/>
        <v>0</v>
      </c>
      <c r="D295" s="49">
        <f t="shared" si="18"/>
        <v>0</v>
      </c>
      <c r="E295" s="28">
        <f t="shared" si="19"/>
        <v>0</v>
      </c>
      <c r="F295" s="28">
        <f t="shared" si="16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4">
        <v>277</v>
      </c>
      <c r="C296" s="28">
        <f t="shared" si="17"/>
        <v>0</v>
      </c>
      <c r="D296" s="49">
        <f t="shared" si="18"/>
        <v>0</v>
      </c>
      <c r="E296" s="28">
        <f t="shared" si="19"/>
        <v>0</v>
      </c>
      <c r="F296" s="28">
        <f t="shared" si="16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4">
        <v>278</v>
      </c>
      <c r="C297" s="28">
        <f t="shared" si="17"/>
        <v>0</v>
      </c>
      <c r="D297" s="49">
        <f t="shared" si="18"/>
        <v>0</v>
      </c>
      <c r="E297" s="28">
        <f t="shared" si="19"/>
        <v>0</v>
      </c>
      <c r="F297" s="28">
        <f t="shared" si="16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4">
        <v>279</v>
      </c>
      <c r="C298" s="28">
        <f t="shared" si="17"/>
        <v>0</v>
      </c>
      <c r="D298" s="49">
        <f t="shared" si="18"/>
        <v>0</v>
      </c>
      <c r="E298" s="28">
        <f t="shared" si="19"/>
        <v>0</v>
      </c>
      <c r="F298" s="28">
        <f t="shared" si="16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4">
        <v>280</v>
      </c>
      <c r="C299" s="28">
        <f t="shared" si="17"/>
        <v>0</v>
      </c>
      <c r="D299" s="49">
        <f t="shared" si="18"/>
        <v>0</v>
      </c>
      <c r="E299" s="28">
        <f t="shared" si="19"/>
        <v>0</v>
      </c>
      <c r="F299" s="28">
        <f t="shared" si="16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4">
        <v>281</v>
      </c>
      <c r="C300" s="28">
        <f t="shared" si="17"/>
        <v>0</v>
      </c>
      <c r="D300" s="49">
        <f t="shared" si="18"/>
        <v>0</v>
      </c>
      <c r="E300" s="28">
        <f t="shared" si="19"/>
        <v>0</v>
      </c>
      <c r="F300" s="28">
        <f t="shared" si="16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4">
        <v>282</v>
      </c>
      <c r="C301" s="28">
        <f t="shared" si="17"/>
        <v>0</v>
      </c>
      <c r="D301" s="49">
        <f t="shared" si="18"/>
        <v>0</v>
      </c>
      <c r="E301" s="28">
        <f t="shared" si="19"/>
        <v>0</v>
      </c>
      <c r="F301" s="28">
        <f t="shared" si="16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4">
        <v>283</v>
      </c>
      <c r="C302" s="28">
        <f t="shared" si="17"/>
        <v>0</v>
      </c>
      <c r="D302" s="49">
        <f t="shared" si="18"/>
        <v>0</v>
      </c>
      <c r="E302" s="28">
        <f t="shared" si="19"/>
        <v>0</v>
      </c>
      <c r="F302" s="28">
        <f t="shared" si="16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4">
        <v>284</v>
      </c>
      <c r="C303" s="28">
        <f t="shared" si="17"/>
        <v>0</v>
      </c>
      <c r="D303" s="49">
        <f t="shared" si="18"/>
        <v>0</v>
      </c>
      <c r="E303" s="28">
        <f t="shared" si="19"/>
        <v>0</v>
      </c>
      <c r="F303" s="28">
        <f t="shared" si="16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4">
        <v>285</v>
      </c>
      <c r="C304" s="28">
        <f t="shared" si="17"/>
        <v>0</v>
      </c>
      <c r="D304" s="49">
        <f t="shared" si="18"/>
        <v>0</v>
      </c>
      <c r="E304" s="28">
        <f t="shared" si="19"/>
        <v>0</v>
      </c>
      <c r="F304" s="28">
        <f t="shared" si="16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4">
        <v>286</v>
      </c>
      <c r="C305" s="28">
        <f t="shared" si="17"/>
        <v>0</v>
      </c>
      <c r="D305" s="49">
        <f t="shared" si="18"/>
        <v>0</v>
      </c>
      <c r="E305" s="28">
        <f t="shared" si="19"/>
        <v>0</v>
      </c>
      <c r="F305" s="28">
        <f t="shared" si="16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4">
        <v>287</v>
      </c>
      <c r="C306" s="28">
        <f t="shared" si="17"/>
        <v>0</v>
      </c>
      <c r="D306" s="49">
        <f t="shared" si="18"/>
        <v>0</v>
      </c>
      <c r="E306" s="28">
        <f t="shared" si="19"/>
        <v>0</v>
      </c>
      <c r="F306" s="28">
        <f t="shared" si="16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4">
        <v>288</v>
      </c>
      <c r="C307" s="28">
        <f t="shared" si="17"/>
        <v>0</v>
      </c>
      <c r="D307" s="49">
        <f t="shared" si="18"/>
        <v>0</v>
      </c>
      <c r="E307" s="28">
        <f t="shared" si="19"/>
        <v>0</v>
      </c>
      <c r="F307" s="28">
        <f t="shared" si="16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4">
        <v>289</v>
      </c>
      <c r="C308" s="28">
        <f t="shared" si="17"/>
        <v>0</v>
      </c>
      <c r="D308" s="49">
        <f t="shared" si="18"/>
        <v>0</v>
      </c>
      <c r="E308" s="28">
        <f t="shared" si="19"/>
        <v>0</v>
      </c>
      <c r="F308" s="28">
        <f t="shared" si="16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4">
        <v>290</v>
      </c>
      <c r="C309" s="28">
        <f t="shared" si="17"/>
        <v>0</v>
      </c>
      <c r="D309" s="49">
        <f t="shared" si="18"/>
        <v>0</v>
      </c>
      <c r="E309" s="28">
        <f t="shared" si="19"/>
        <v>0</v>
      </c>
      <c r="F309" s="28">
        <f t="shared" si="16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4">
        <v>291</v>
      </c>
      <c r="C310" s="28">
        <f t="shared" si="17"/>
        <v>0</v>
      </c>
      <c r="D310" s="49">
        <f t="shared" si="18"/>
        <v>0</v>
      </c>
      <c r="E310" s="28">
        <f t="shared" si="19"/>
        <v>0</v>
      </c>
      <c r="F310" s="28">
        <f t="shared" si="16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4">
        <v>292</v>
      </c>
      <c r="C311" s="28">
        <f t="shared" si="17"/>
        <v>0</v>
      </c>
      <c r="D311" s="49">
        <f t="shared" si="18"/>
        <v>0</v>
      </c>
      <c r="E311" s="28">
        <f t="shared" si="19"/>
        <v>0</v>
      </c>
      <c r="F311" s="28">
        <f t="shared" si="16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4">
        <v>293</v>
      </c>
      <c r="C312" s="28">
        <f t="shared" si="17"/>
        <v>0</v>
      </c>
      <c r="D312" s="49">
        <f t="shared" si="18"/>
        <v>0</v>
      </c>
      <c r="E312" s="28">
        <f t="shared" si="19"/>
        <v>0</v>
      </c>
      <c r="F312" s="28">
        <f t="shared" si="16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4">
        <v>294</v>
      </c>
      <c r="C313" s="28">
        <f t="shared" si="17"/>
        <v>0</v>
      </c>
      <c r="D313" s="49">
        <f t="shared" si="18"/>
        <v>0</v>
      </c>
      <c r="E313" s="28">
        <f t="shared" si="19"/>
        <v>0</v>
      </c>
      <c r="F313" s="28">
        <f t="shared" si="16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4">
        <v>295</v>
      </c>
      <c r="C314" s="28">
        <f t="shared" si="17"/>
        <v>0</v>
      </c>
      <c r="D314" s="49">
        <f t="shared" si="18"/>
        <v>0</v>
      </c>
      <c r="E314" s="28">
        <f t="shared" si="19"/>
        <v>0</v>
      </c>
      <c r="F314" s="28">
        <f t="shared" si="16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4">
        <v>296</v>
      </c>
      <c r="C315" s="28">
        <f t="shared" si="17"/>
        <v>0</v>
      </c>
      <c r="D315" s="49">
        <f t="shared" si="18"/>
        <v>0</v>
      </c>
      <c r="E315" s="28">
        <f t="shared" si="19"/>
        <v>0</v>
      </c>
      <c r="F315" s="28">
        <f t="shared" si="16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4">
        <v>297</v>
      </c>
      <c r="C316" s="28">
        <f t="shared" si="17"/>
        <v>0</v>
      </c>
      <c r="D316" s="49">
        <f t="shared" si="18"/>
        <v>0</v>
      </c>
      <c r="E316" s="28">
        <f t="shared" si="19"/>
        <v>0</v>
      </c>
      <c r="F316" s="28">
        <f t="shared" si="16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4">
        <v>298</v>
      </c>
      <c r="C317" s="28">
        <f t="shared" si="17"/>
        <v>0</v>
      </c>
      <c r="D317" s="49">
        <f t="shared" si="18"/>
        <v>0</v>
      </c>
      <c r="E317" s="28">
        <f t="shared" si="19"/>
        <v>0</v>
      </c>
      <c r="F317" s="28">
        <f t="shared" si="16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4">
        <v>299</v>
      </c>
      <c r="C318" s="28">
        <f t="shared" si="17"/>
        <v>0</v>
      </c>
      <c r="D318" s="49">
        <f t="shared" si="18"/>
        <v>0</v>
      </c>
      <c r="E318" s="28">
        <f t="shared" si="19"/>
        <v>0</v>
      </c>
      <c r="F318" s="28">
        <f t="shared" si="16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4">
        <v>300</v>
      </c>
      <c r="C319" s="28">
        <f>IF(F318=0,0,-PMT($C$6/12,$C$8*12,$C$7))</f>
        <v>0</v>
      </c>
      <c r="D319" s="49">
        <f t="shared" si="18"/>
        <v>0</v>
      </c>
      <c r="E319" s="28">
        <f>_xlfn.IFERROR(-IPMT($C$6/12,B319,$C$8*12,$C$7),0)</f>
        <v>0</v>
      </c>
      <c r="F319" s="28">
        <f t="shared" si="16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s="55" customFormat="1" ht="14.25" customHeight="1">
      <c r="A320" s="53"/>
      <c r="B320" s="56" t="s">
        <v>22</v>
      </c>
      <c r="C320" s="54">
        <f>SUM(C20:C319)</f>
        <v>225058.58470115415</v>
      </c>
      <c r="D320" s="54">
        <f>SUM(D20:D319)</f>
        <v>199999.9999999998</v>
      </c>
      <c r="E320" s="54">
        <f>SUM(E20:E319)</f>
        <v>25058.584701153526</v>
      </c>
      <c r="F320" s="57" t="s">
        <v>23</v>
      </c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3"/>
      <c r="B321" s="3"/>
      <c r="C321" s="3"/>
      <c r="D321" s="3"/>
      <c r="E321" s="23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2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4.2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4.2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4.2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4.2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4.2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</sheetData>
  <sheetProtection/>
  <mergeCells count="2">
    <mergeCell ref="B18:F18"/>
    <mergeCell ref="J18:N18"/>
  </mergeCells>
  <hyperlinks>
    <hyperlink ref="E14" r:id="rId1" display="Courtier"/>
    <hyperlink ref="E15" r:id="rId2" display="Taux"/>
    <hyperlink ref="E16" r:id="rId3" display="Tableau d'amortissement"/>
  </hyperlink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2020-04-30T10:22:38Z</dcterms:created>
  <dcterms:modified xsi:type="dcterms:W3CDTF">2020-06-16T17:37:59Z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